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talha\Cachos\DOEMP\DOEMP\ESTATISTICAS IVV\3. DADOS NIELSEN\42. DEZEMBRO 2022\"/>
    </mc:Choice>
  </mc:AlternateContent>
  <xr:revisionPtr revIDLastSave="0" documentId="8_{F9649D2E-89B8-410B-8C9D-1E35A250C36D}" xr6:coauthVersionLast="47" xr6:coauthVersionMax="47" xr10:uidLastSave="{00000000-0000-0000-0000-000000000000}"/>
  <bookViews>
    <workbookView xWindow="17172" yWindow="-1116" windowWidth="23256" windowHeight="12456" xr2:uid="{00000000-000D-0000-FFFF-FFFF00000000}"/>
  </bookViews>
  <sheets>
    <sheet name="Indice" sheetId="14" r:id="rId1"/>
    <sheet name="0" sheetId="32" r:id="rId2"/>
    <sheet name="1" sheetId="16" r:id="rId3"/>
    <sheet name="2" sheetId="36" r:id="rId4"/>
    <sheet name="3" sheetId="19" r:id="rId5"/>
    <sheet name="4" sheetId="20" r:id="rId6"/>
    <sheet name="5" sheetId="21" r:id="rId7"/>
    <sheet name="6" sheetId="22" r:id="rId8"/>
    <sheet name="7" sheetId="23" r:id="rId9"/>
    <sheet name="8" sheetId="24" r:id="rId10"/>
    <sheet name="9" sheetId="25" r:id="rId11"/>
    <sheet name="10" sheetId="26" r:id="rId12"/>
    <sheet name="11" sheetId="12" r:id="rId13"/>
    <sheet name="12" sheetId="28" r:id="rId14"/>
    <sheet name="13" sheetId="30" r:id="rId15"/>
    <sheet name="14" sheetId="33" r:id="rId16"/>
    <sheet name="Folha1" sheetId="4" state="hidden" r:id="rId17"/>
    <sheet name="Folha2" sheetId="5" state="hidden" r:id="rId18"/>
  </sheets>
  <definedNames>
    <definedName name="_xlnm.Print_Area" localSheetId="11">'10'!$A$99:$AC$142</definedName>
    <definedName name="_xlnm.Print_Area" localSheetId="12">'11'!$A$5:$AA$48</definedName>
    <definedName name="_xlnm.Print_Area" localSheetId="13">'12'!$A$5:$AA$40</definedName>
    <definedName name="_xlnm.Print_Area" localSheetId="14">'13'!$A$5:$AA$31</definedName>
    <definedName name="_xlnm.Print_Area" localSheetId="15">'14'!$A$5:$AA$34</definedName>
    <definedName name="_xlnm.Print_Area" localSheetId="6">'5'!$A$4:$AC$71</definedName>
    <definedName name="_xlnm.Print_Area" localSheetId="7">'6'!$A$4:$AC$71</definedName>
    <definedName name="_xlnm.Print_Area" localSheetId="8">'7'!$A$4:$AC$71</definedName>
    <definedName name="_xlnm.Print_Area" localSheetId="9">'8'!$A$99:$AC$142</definedName>
    <definedName name="_xlnm.Print_Area" localSheetId="10">'9'!$A$99:$AC$142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31" i="21" l="1"/>
  <c r="M31" i="21"/>
  <c r="N31" i="21"/>
  <c r="H20" i="36"/>
  <c r="H11" i="36"/>
  <c r="K97" i="33"/>
  <c r="K98" i="33"/>
  <c r="K88" i="33"/>
  <c r="K79" i="33"/>
  <c r="D73" i="33"/>
  <c r="E73" i="33"/>
  <c r="F73" i="33"/>
  <c r="G73" i="33"/>
  <c r="H73" i="33"/>
  <c r="I73" i="33"/>
  <c r="D74" i="33"/>
  <c r="E74" i="33"/>
  <c r="F74" i="33"/>
  <c r="G74" i="33"/>
  <c r="H74" i="33"/>
  <c r="I74" i="33"/>
  <c r="D75" i="33"/>
  <c r="E75" i="33"/>
  <c r="F75" i="33"/>
  <c r="G75" i="33"/>
  <c r="H75" i="33"/>
  <c r="I75" i="33"/>
  <c r="D76" i="33"/>
  <c r="E76" i="33"/>
  <c r="F76" i="33"/>
  <c r="G76" i="33"/>
  <c r="H76" i="33"/>
  <c r="I76" i="33"/>
  <c r="D77" i="33"/>
  <c r="E77" i="33"/>
  <c r="F77" i="33"/>
  <c r="G77" i="33"/>
  <c r="H77" i="33"/>
  <c r="I77" i="33"/>
  <c r="D78" i="33"/>
  <c r="E78" i="33"/>
  <c r="F78" i="33"/>
  <c r="G78" i="33"/>
  <c r="H78" i="33"/>
  <c r="I78" i="33"/>
  <c r="H79" i="33"/>
  <c r="I79" i="33"/>
  <c r="F80" i="33"/>
  <c r="G80" i="33"/>
  <c r="D81" i="33"/>
  <c r="E81" i="33"/>
  <c r="F81" i="33"/>
  <c r="G81" i="33"/>
  <c r="H81" i="33"/>
  <c r="I81" i="33"/>
  <c r="D82" i="33"/>
  <c r="E82" i="33"/>
  <c r="F82" i="33"/>
  <c r="G82" i="33"/>
  <c r="H82" i="33"/>
  <c r="I82" i="33"/>
  <c r="D83" i="33"/>
  <c r="E83" i="33"/>
  <c r="F83" i="33"/>
  <c r="G83" i="33"/>
  <c r="H83" i="33"/>
  <c r="I83" i="33"/>
  <c r="D84" i="33"/>
  <c r="E84" i="33"/>
  <c r="F84" i="33"/>
  <c r="G84" i="33"/>
  <c r="H84" i="33"/>
  <c r="I84" i="33"/>
  <c r="F85" i="33"/>
  <c r="G85" i="33"/>
  <c r="H85" i="33"/>
  <c r="D86" i="33"/>
  <c r="E86" i="33"/>
  <c r="F86" i="33"/>
  <c r="G86" i="33"/>
  <c r="H86" i="33"/>
  <c r="I86" i="33"/>
  <c r="D87" i="33"/>
  <c r="E87" i="33"/>
  <c r="F87" i="33"/>
  <c r="G87" i="33"/>
  <c r="H87" i="33"/>
  <c r="I87" i="33"/>
  <c r="H88" i="33"/>
  <c r="I88" i="33"/>
  <c r="E89" i="33"/>
  <c r="F89" i="33"/>
  <c r="G89" i="33"/>
  <c r="H89" i="33"/>
  <c r="I89" i="33"/>
  <c r="D90" i="33"/>
  <c r="E90" i="33"/>
  <c r="F90" i="33"/>
  <c r="G90" i="33"/>
  <c r="H90" i="33"/>
  <c r="I90" i="33"/>
  <c r="D91" i="33"/>
  <c r="E91" i="33"/>
  <c r="F91" i="33"/>
  <c r="G91" i="33"/>
  <c r="H91" i="33"/>
  <c r="I91" i="33"/>
  <c r="D92" i="33"/>
  <c r="E92" i="33"/>
  <c r="F92" i="33"/>
  <c r="G92" i="33"/>
  <c r="H92" i="33"/>
  <c r="I92" i="33"/>
  <c r="D93" i="33"/>
  <c r="E93" i="33"/>
  <c r="F93" i="33"/>
  <c r="G93" i="33"/>
  <c r="H93" i="33"/>
  <c r="I93" i="33"/>
  <c r="D94" i="33"/>
  <c r="E94" i="33"/>
  <c r="F94" i="33"/>
  <c r="G94" i="33"/>
  <c r="H94" i="33"/>
  <c r="I94" i="33"/>
  <c r="D95" i="33"/>
  <c r="E95" i="33"/>
  <c r="F95" i="33"/>
  <c r="G95" i="33"/>
  <c r="H95" i="33"/>
  <c r="I95" i="33"/>
  <c r="D96" i="33"/>
  <c r="E96" i="33"/>
  <c r="F96" i="33"/>
  <c r="G96" i="33"/>
  <c r="H96" i="33"/>
  <c r="I96" i="33"/>
  <c r="H97" i="33"/>
  <c r="I97" i="33"/>
  <c r="E98" i="33"/>
  <c r="F98" i="33"/>
  <c r="G98" i="33"/>
  <c r="H98" i="33"/>
  <c r="I98" i="33"/>
  <c r="D99" i="33"/>
  <c r="E99" i="33"/>
  <c r="F99" i="33"/>
  <c r="G99" i="33"/>
  <c r="H99" i="33"/>
  <c r="I99" i="33"/>
  <c r="C81" i="33"/>
  <c r="C82" i="33"/>
  <c r="C83" i="33"/>
  <c r="C84" i="33"/>
  <c r="C86" i="33"/>
  <c r="C87" i="33"/>
  <c r="C90" i="33"/>
  <c r="C91" i="33"/>
  <c r="C92" i="33"/>
  <c r="C93" i="33"/>
  <c r="C94" i="33"/>
  <c r="C95" i="33"/>
  <c r="C96" i="33"/>
  <c r="C99" i="33"/>
  <c r="S64" i="33"/>
  <c r="S65" i="33"/>
  <c r="S55" i="33"/>
  <c r="O60" i="33"/>
  <c r="O61" i="33"/>
  <c r="O62" i="33"/>
  <c r="O63" i="33"/>
  <c r="O64" i="33"/>
  <c r="O65" i="33"/>
  <c r="O66" i="33"/>
  <c r="O59" i="33"/>
  <c r="G59" i="33"/>
  <c r="G60" i="33"/>
  <c r="G61" i="33"/>
  <c r="G62" i="33"/>
  <c r="G63" i="33"/>
  <c r="G64" i="33"/>
  <c r="G65" i="33"/>
  <c r="G66" i="33"/>
  <c r="O58" i="33"/>
  <c r="O51" i="33"/>
  <c r="O52" i="33"/>
  <c r="O53" i="33"/>
  <c r="O54" i="33"/>
  <c r="O55" i="33"/>
  <c r="O56" i="33"/>
  <c r="O57" i="33"/>
  <c r="O50" i="33"/>
  <c r="O49" i="33"/>
  <c r="O42" i="33"/>
  <c r="O43" i="33"/>
  <c r="O44" i="33"/>
  <c r="O45" i="33"/>
  <c r="O46" i="33"/>
  <c r="O47" i="33"/>
  <c r="O48" i="33"/>
  <c r="O41" i="33"/>
  <c r="S31" i="33"/>
  <c r="S32" i="33"/>
  <c r="S22" i="33"/>
  <c r="T13" i="33"/>
  <c r="T14" i="33"/>
  <c r="S13" i="33"/>
  <c r="S15" i="33"/>
  <c r="O25" i="33"/>
  <c r="O18" i="33"/>
  <c r="O19" i="33"/>
  <c r="O20" i="33"/>
  <c r="O21" i="33"/>
  <c r="O22" i="33"/>
  <c r="O23" i="33"/>
  <c r="O24" i="33"/>
  <c r="O17" i="33"/>
  <c r="Q13" i="33"/>
  <c r="P13" i="33"/>
  <c r="P14" i="33"/>
  <c r="O9" i="33"/>
  <c r="O10" i="33"/>
  <c r="O11" i="33"/>
  <c r="O12" i="33"/>
  <c r="O13" i="33"/>
  <c r="O14" i="33"/>
  <c r="O15" i="33"/>
  <c r="O8" i="33"/>
  <c r="K13" i="33"/>
  <c r="L13" i="33"/>
  <c r="M13" i="33"/>
  <c r="N13" i="33"/>
  <c r="K14" i="33"/>
  <c r="L14" i="33"/>
  <c r="M14" i="33"/>
  <c r="N14" i="33"/>
  <c r="O16" i="33"/>
  <c r="O7" i="33"/>
  <c r="O27" i="33"/>
  <c r="O28" i="33"/>
  <c r="O29" i="33"/>
  <c r="O30" i="33"/>
  <c r="O31" i="33"/>
  <c r="O32" i="33"/>
  <c r="O33" i="33"/>
  <c r="O26" i="33"/>
  <c r="O40" i="33"/>
  <c r="P40" i="33"/>
  <c r="G26" i="33"/>
  <c r="G27" i="33"/>
  <c r="G28" i="33"/>
  <c r="G29" i="33"/>
  <c r="G30" i="33"/>
  <c r="G31" i="33"/>
  <c r="G32" i="33"/>
  <c r="G33" i="33"/>
  <c r="K78" i="30"/>
  <c r="K79" i="30"/>
  <c r="K80" i="30"/>
  <c r="K81" i="30"/>
  <c r="K83" i="30"/>
  <c r="K84" i="30"/>
  <c r="K85" i="30"/>
  <c r="K86" i="30"/>
  <c r="K87" i="30"/>
  <c r="K88" i="30"/>
  <c r="K89" i="30"/>
  <c r="D67" i="30"/>
  <c r="E67" i="30"/>
  <c r="F67" i="30"/>
  <c r="G67" i="30"/>
  <c r="H67" i="30"/>
  <c r="I67" i="30"/>
  <c r="D68" i="30"/>
  <c r="E68" i="30"/>
  <c r="F68" i="30"/>
  <c r="G68" i="30"/>
  <c r="H68" i="30"/>
  <c r="I68" i="30"/>
  <c r="D69" i="30"/>
  <c r="E69" i="30"/>
  <c r="F69" i="30"/>
  <c r="G69" i="30"/>
  <c r="H69" i="30"/>
  <c r="I69" i="30"/>
  <c r="D70" i="30"/>
  <c r="E70" i="30"/>
  <c r="F70" i="30"/>
  <c r="G70" i="30"/>
  <c r="H70" i="30"/>
  <c r="I70" i="30"/>
  <c r="D71" i="30"/>
  <c r="E71" i="30"/>
  <c r="F71" i="30"/>
  <c r="G71" i="30"/>
  <c r="H71" i="30"/>
  <c r="I71" i="30"/>
  <c r="D75" i="30"/>
  <c r="E75" i="30"/>
  <c r="F75" i="30"/>
  <c r="G75" i="30"/>
  <c r="H75" i="30"/>
  <c r="I75" i="30"/>
  <c r="D76" i="30"/>
  <c r="E76" i="30"/>
  <c r="F76" i="30"/>
  <c r="G76" i="30"/>
  <c r="H76" i="30"/>
  <c r="I76" i="30"/>
  <c r="D78" i="30"/>
  <c r="E78" i="30"/>
  <c r="F78" i="30"/>
  <c r="G78" i="30"/>
  <c r="H78" i="30"/>
  <c r="I78" i="30"/>
  <c r="D79" i="30"/>
  <c r="E79" i="30"/>
  <c r="F79" i="30"/>
  <c r="G79" i="30"/>
  <c r="H79" i="30"/>
  <c r="I79" i="30"/>
  <c r="H80" i="30"/>
  <c r="I80" i="30"/>
  <c r="H81" i="30"/>
  <c r="I81" i="30"/>
  <c r="D82" i="30"/>
  <c r="E82" i="30"/>
  <c r="F82" i="30"/>
  <c r="D83" i="30"/>
  <c r="E83" i="30"/>
  <c r="F83" i="30"/>
  <c r="G83" i="30"/>
  <c r="H83" i="30"/>
  <c r="I83" i="30"/>
  <c r="D84" i="30"/>
  <c r="E84" i="30"/>
  <c r="F84" i="30"/>
  <c r="G84" i="30"/>
  <c r="H84" i="30"/>
  <c r="I84" i="30"/>
  <c r="D85" i="30"/>
  <c r="E85" i="30"/>
  <c r="F85" i="30"/>
  <c r="G85" i="30"/>
  <c r="H85" i="30"/>
  <c r="I85" i="30"/>
  <c r="D86" i="30"/>
  <c r="E86" i="30"/>
  <c r="F86" i="30"/>
  <c r="G86" i="30"/>
  <c r="H86" i="30"/>
  <c r="I86" i="30"/>
  <c r="D87" i="30"/>
  <c r="E87" i="30"/>
  <c r="F87" i="30"/>
  <c r="G87" i="30"/>
  <c r="H87" i="30"/>
  <c r="I87" i="30"/>
  <c r="H88" i="30"/>
  <c r="I88" i="30"/>
  <c r="H89" i="30"/>
  <c r="I89" i="30"/>
  <c r="D90" i="30"/>
  <c r="E90" i="30"/>
  <c r="F90" i="30"/>
  <c r="C68" i="30"/>
  <c r="C70" i="30"/>
  <c r="C71" i="30"/>
  <c r="C75" i="30"/>
  <c r="C76" i="30"/>
  <c r="C78" i="30"/>
  <c r="C79" i="30"/>
  <c r="C83" i="30"/>
  <c r="C84" i="30"/>
  <c r="C86" i="30"/>
  <c r="C87" i="30"/>
  <c r="S48" i="30"/>
  <c r="S49" i="30"/>
  <c r="S50" i="30"/>
  <c r="S51" i="30"/>
  <c r="S58" i="30"/>
  <c r="S59" i="30"/>
  <c r="O55" i="30"/>
  <c r="O56" i="30"/>
  <c r="O57" i="30"/>
  <c r="O58" i="30"/>
  <c r="O59" i="30"/>
  <c r="O60" i="30"/>
  <c r="O54" i="30"/>
  <c r="O53" i="30"/>
  <c r="O47" i="30"/>
  <c r="O48" i="30"/>
  <c r="O49" i="30"/>
  <c r="O50" i="30"/>
  <c r="O51" i="30"/>
  <c r="O52" i="30"/>
  <c r="O46" i="30"/>
  <c r="O39" i="30"/>
  <c r="O40" i="30"/>
  <c r="O41" i="30"/>
  <c r="O42" i="30"/>
  <c r="O43" i="30"/>
  <c r="O44" i="30"/>
  <c r="O38" i="30"/>
  <c r="O45" i="30"/>
  <c r="O37" i="30"/>
  <c r="S28" i="30"/>
  <c r="S29" i="30"/>
  <c r="S18" i="30"/>
  <c r="S19" i="30"/>
  <c r="S20" i="30"/>
  <c r="S21" i="30"/>
  <c r="O25" i="30"/>
  <c r="O26" i="30"/>
  <c r="O27" i="30"/>
  <c r="O28" i="30"/>
  <c r="O29" i="30"/>
  <c r="O30" i="30"/>
  <c r="O24" i="30"/>
  <c r="O17" i="30"/>
  <c r="O18" i="30"/>
  <c r="O19" i="30"/>
  <c r="O20" i="30"/>
  <c r="O21" i="30"/>
  <c r="O22" i="30"/>
  <c r="O16" i="30"/>
  <c r="O9" i="30"/>
  <c r="O10" i="30"/>
  <c r="O11" i="30"/>
  <c r="O12" i="30"/>
  <c r="O13" i="30"/>
  <c r="O14" i="30"/>
  <c r="O8" i="30"/>
  <c r="G24" i="30"/>
  <c r="G25" i="30"/>
  <c r="G26" i="30"/>
  <c r="G27" i="30"/>
  <c r="G28" i="30"/>
  <c r="G29" i="30"/>
  <c r="G30" i="30"/>
  <c r="G54" i="30"/>
  <c r="G55" i="30"/>
  <c r="G56" i="30"/>
  <c r="G57" i="30"/>
  <c r="G58" i="30"/>
  <c r="G59" i="30"/>
  <c r="G60" i="30"/>
  <c r="G53" i="30"/>
  <c r="G23" i="30"/>
  <c r="O15" i="30" s="1"/>
  <c r="H53" i="30"/>
  <c r="I53" i="30"/>
  <c r="K98" i="28"/>
  <c r="K100" i="28"/>
  <c r="K101" i="28"/>
  <c r="K102" i="28"/>
  <c r="K103" i="28"/>
  <c r="K104" i="28"/>
  <c r="K91" i="28"/>
  <c r="K95" i="28"/>
  <c r="K113" i="28"/>
  <c r="K114" i="28"/>
  <c r="K115" i="28"/>
  <c r="D85" i="28"/>
  <c r="E85" i="28"/>
  <c r="F85" i="28"/>
  <c r="G85" i="28"/>
  <c r="H85" i="28"/>
  <c r="I85" i="28"/>
  <c r="D86" i="28"/>
  <c r="E86" i="28"/>
  <c r="F86" i="28"/>
  <c r="G86" i="28"/>
  <c r="H86" i="28"/>
  <c r="I86" i="28"/>
  <c r="D87" i="28"/>
  <c r="E87" i="28"/>
  <c r="F87" i="28"/>
  <c r="G87" i="28"/>
  <c r="H87" i="28"/>
  <c r="I87" i="28"/>
  <c r="D88" i="28"/>
  <c r="E88" i="28"/>
  <c r="F88" i="28"/>
  <c r="G88" i="28"/>
  <c r="H88" i="28"/>
  <c r="I88" i="28"/>
  <c r="D89" i="28"/>
  <c r="E89" i="28"/>
  <c r="F89" i="28"/>
  <c r="G89" i="28"/>
  <c r="H89" i="28"/>
  <c r="I89" i="28"/>
  <c r="D90" i="28"/>
  <c r="E90" i="28"/>
  <c r="F90" i="28"/>
  <c r="G90" i="28"/>
  <c r="H90" i="28"/>
  <c r="I90" i="28"/>
  <c r="H91" i="28"/>
  <c r="I91" i="28"/>
  <c r="F92" i="28"/>
  <c r="G92" i="28"/>
  <c r="D95" i="28"/>
  <c r="E95" i="28"/>
  <c r="F95" i="28"/>
  <c r="G95" i="28"/>
  <c r="H95" i="28"/>
  <c r="I95" i="28"/>
  <c r="D96" i="28"/>
  <c r="E96" i="28"/>
  <c r="F96" i="28"/>
  <c r="G96" i="28"/>
  <c r="H96" i="28"/>
  <c r="I96" i="28"/>
  <c r="D97" i="28"/>
  <c r="E97" i="28"/>
  <c r="F97" i="28"/>
  <c r="G97" i="28"/>
  <c r="H97" i="28"/>
  <c r="I97" i="28"/>
  <c r="D98" i="28"/>
  <c r="E98" i="28"/>
  <c r="F98" i="28"/>
  <c r="G98" i="28"/>
  <c r="H98" i="28"/>
  <c r="I98" i="28"/>
  <c r="F99" i="28"/>
  <c r="G99" i="28"/>
  <c r="H99" i="28"/>
  <c r="D100" i="28"/>
  <c r="E100" i="28"/>
  <c r="F100" i="28"/>
  <c r="G100" i="28"/>
  <c r="H100" i="28"/>
  <c r="I100" i="28"/>
  <c r="D101" i="28"/>
  <c r="E101" i="28"/>
  <c r="F101" i="28"/>
  <c r="G101" i="28"/>
  <c r="H101" i="28"/>
  <c r="I101" i="28"/>
  <c r="H102" i="28"/>
  <c r="I102" i="28"/>
  <c r="E103" i="28"/>
  <c r="F103" i="28"/>
  <c r="G103" i="28"/>
  <c r="H103" i="28"/>
  <c r="I103" i="28"/>
  <c r="H104" i="28"/>
  <c r="I104" i="28"/>
  <c r="D105" i="28"/>
  <c r="E105" i="28"/>
  <c r="F105" i="28"/>
  <c r="D106" i="28"/>
  <c r="E106" i="28"/>
  <c r="F106" i="28"/>
  <c r="G106" i="28"/>
  <c r="H106" i="28"/>
  <c r="I106" i="28"/>
  <c r="D107" i="28"/>
  <c r="E107" i="28"/>
  <c r="F107" i="28"/>
  <c r="G107" i="28"/>
  <c r="H107" i="28"/>
  <c r="I107" i="28"/>
  <c r="D108" i="28"/>
  <c r="E108" i="28"/>
  <c r="F108" i="28"/>
  <c r="G108" i="28"/>
  <c r="H108" i="28"/>
  <c r="I108" i="28"/>
  <c r="D109" i="28"/>
  <c r="E109" i="28"/>
  <c r="F109" i="28"/>
  <c r="G109" i="28"/>
  <c r="H109" i="28"/>
  <c r="I109" i="28"/>
  <c r="D110" i="28"/>
  <c r="E110" i="28"/>
  <c r="F110" i="28"/>
  <c r="G110" i="28"/>
  <c r="H110" i="28"/>
  <c r="I110" i="28"/>
  <c r="D111" i="28"/>
  <c r="E111" i="28"/>
  <c r="F111" i="28"/>
  <c r="G111" i="28"/>
  <c r="H111" i="28"/>
  <c r="I111" i="28"/>
  <c r="D112" i="28"/>
  <c r="E112" i="28"/>
  <c r="F112" i="28"/>
  <c r="G112" i="28"/>
  <c r="H112" i="28"/>
  <c r="I112" i="28"/>
  <c r="H113" i="28"/>
  <c r="I113" i="28"/>
  <c r="E114" i="28"/>
  <c r="F114" i="28"/>
  <c r="G114" i="28"/>
  <c r="H114" i="28"/>
  <c r="I114" i="28"/>
  <c r="H115" i="28"/>
  <c r="I115" i="28"/>
  <c r="D116" i="28"/>
  <c r="E116" i="28"/>
  <c r="F116" i="28"/>
  <c r="D117" i="28"/>
  <c r="E117" i="28"/>
  <c r="F117" i="28"/>
  <c r="G117" i="28"/>
  <c r="H117" i="28"/>
  <c r="I117" i="28"/>
  <c r="C95" i="28"/>
  <c r="C96" i="28"/>
  <c r="C97" i="28"/>
  <c r="C98" i="28"/>
  <c r="C100" i="28"/>
  <c r="C101" i="28"/>
  <c r="C106" i="28"/>
  <c r="C107" i="28"/>
  <c r="C108" i="28"/>
  <c r="C109" i="28"/>
  <c r="C110" i="28"/>
  <c r="C111" i="28"/>
  <c r="C112" i="28"/>
  <c r="C117" i="28"/>
  <c r="S74" i="28"/>
  <c r="S75" i="28"/>
  <c r="S76" i="28"/>
  <c r="S78" i="28"/>
  <c r="S63" i="28"/>
  <c r="S64" i="28"/>
  <c r="S65" i="28"/>
  <c r="S66" i="28"/>
  <c r="S67" i="28"/>
  <c r="T53" i="28"/>
  <c r="S52" i="28"/>
  <c r="S53" i="28"/>
  <c r="S54" i="28"/>
  <c r="S55" i="28"/>
  <c r="S56" i="28"/>
  <c r="O75" i="28"/>
  <c r="Q65" i="28"/>
  <c r="T65" i="28" s="1"/>
  <c r="P65" i="28"/>
  <c r="P66" i="28"/>
  <c r="M65" i="28"/>
  <c r="N65" i="28"/>
  <c r="M66" i="28"/>
  <c r="N66" i="28"/>
  <c r="O68" i="28"/>
  <c r="O59" i="28"/>
  <c r="O60" i="28"/>
  <c r="O61" i="28"/>
  <c r="O62" i="28"/>
  <c r="O63" i="28"/>
  <c r="O64" i="28"/>
  <c r="O65" i="28"/>
  <c r="O66" i="28"/>
  <c r="O67" i="28"/>
  <c r="O58" i="28"/>
  <c r="Q52" i="28"/>
  <c r="T52" i="28" s="1"/>
  <c r="Q53" i="28"/>
  <c r="Q54" i="28"/>
  <c r="Q55" i="28"/>
  <c r="T55" i="28" s="1"/>
  <c r="Q56" i="28"/>
  <c r="T56" i="28" s="1"/>
  <c r="P52" i="28"/>
  <c r="P53" i="28"/>
  <c r="P54" i="28"/>
  <c r="T54" i="28" s="1"/>
  <c r="P55" i="28"/>
  <c r="P56" i="28"/>
  <c r="N52" i="28"/>
  <c r="N53" i="28"/>
  <c r="N54" i="28"/>
  <c r="N55" i="28"/>
  <c r="N56" i="28"/>
  <c r="O48" i="28"/>
  <c r="O49" i="28"/>
  <c r="O50" i="28"/>
  <c r="O51" i="28"/>
  <c r="O52" i="28"/>
  <c r="O53" i="28"/>
  <c r="O54" i="28"/>
  <c r="O55" i="28"/>
  <c r="O56" i="28"/>
  <c r="O47" i="28"/>
  <c r="O57" i="28"/>
  <c r="P57" i="28"/>
  <c r="O46" i="28"/>
  <c r="P46" i="28"/>
  <c r="S24" i="28"/>
  <c r="S25" i="28"/>
  <c r="S26" i="28"/>
  <c r="S28" i="28"/>
  <c r="S9" i="28"/>
  <c r="S10" i="28"/>
  <c r="S11" i="28"/>
  <c r="S12" i="28"/>
  <c r="S13" i="28"/>
  <c r="S17" i="28"/>
  <c r="O20" i="28"/>
  <c r="O21" i="28"/>
  <c r="O22" i="28"/>
  <c r="O23" i="28"/>
  <c r="O24" i="28"/>
  <c r="O25" i="28"/>
  <c r="O26" i="28"/>
  <c r="O27" i="28"/>
  <c r="O28" i="28"/>
  <c r="O19" i="28"/>
  <c r="O9" i="28"/>
  <c r="O10" i="28"/>
  <c r="O11" i="28"/>
  <c r="O12" i="28"/>
  <c r="O13" i="28"/>
  <c r="O14" i="28"/>
  <c r="O15" i="28"/>
  <c r="O16" i="28"/>
  <c r="O17" i="28"/>
  <c r="O8" i="28"/>
  <c r="O18" i="28"/>
  <c r="O7" i="28"/>
  <c r="O29" i="28" s="1"/>
  <c r="G30" i="28"/>
  <c r="H30" i="28"/>
  <c r="G31" i="28"/>
  <c r="H31" i="28"/>
  <c r="G32" i="28"/>
  <c r="H32" i="28"/>
  <c r="G33" i="28"/>
  <c r="H33" i="28"/>
  <c r="G34" i="28"/>
  <c r="H34" i="28"/>
  <c r="G35" i="28"/>
  <c r="H35" i="28"/>
  <c r="G36" i="28"/>
  <c r="H36" i="28"/>
  <c r="G37" i="28"/>
  <c r="H37" i="28"/>
  <c r="G38" i="28"/>
  <c r="H38" i="28"/>
  <c r="G39" i="28"/>
  <c r="H39" i="28"/>
  <c r="G69" i="28"/>
  <c r="O69" i="28" s="1"/>
  <c r="G70" i="28"/>
  <c r="O70" i="28" s="1"/>
  <c r="G71" i="28"/>
  <c r="O71" i="28" s="1"/>
  <c r="G72" i="28"/>
  <c r="O72" i="28" s="1"/>
  <c r="G73" i="28"/>
  <c r="O73" i="28" s="1"/>
  <c r="G74" i="28"/>
  <c r="O74" i="28" s="1"/>
  <c r="G75" i="28"/>
  <c r="G76" i="28"/>
  <c r="O76" i="28" s="1"/>
  <c r="G77" i="28"/>
  <c r="O77" i="28" s="1"/>
  <c r="G78" i="28"/>
  <c r="O78" i="28" s="1"/>
  <c r="G103" i="12"/>
  <c r="G104" i="12"/>
  <c r="G105" i="12"/>
  <c r="G106" i="12"/>
  <c r="G107" i="12"/>
  <c r="G108" i="12"/>
  <c r="G109" i="12"/>
  <c r="G110" i="12"/>
  <c r="G111" i="12"/>
  <c r="G112" i="12"/>
  <c r="G113" i="12"/>
  <c r="G114" i="12"/>
  <c r="G115" i="12"/>
  <c r="G116" i="12"/>
  <c r="G117" i="12"/>
  <c r="G118" i="12"/>
  <c r="G119" i="12"/>
  <c r="G120" i="12"/>
  <c r="G121" i="12"/>
  <c r="G122" i="12"/>
  <c r="G123" i="12"/>
  <c r="G124" i="12"/>
  <c r="G125" i="12"/>
  <c r="G126" i="12"/>
  <c r="G127" i="12"/>
  <c r="G128" i="12"/>
  <c r="G129" i="12"/>
  <c r="G130" i="12"/>
  <c r="G131" i="12"/>
  <c r="G132" i="12"/>
  <c r="G133" i="12"/>
  <c r="G134" i="12"/>
  <c r="G135" i="12"/>
  <c r="G136" i="12"/>
  <c r="G137" i="12"/>
  <c r="G138" i="12"/>
  <c r="G139" i="12"/>
  <c r="G140" i="12"/>
  <c r="G141" i="12"/>
  <c r="G142" i="12"/>
  <c r="G143" i="12"/>
  <c r="G144" i="12"/>
  <c r="O55" i="12"/>
  <c r="O56" i="12"/>
  <c r="O57" i="12"/>
  <c r="O58" i="12"/>
  <c r="O59" i="12"/>
  <c r="O60" i="12"/>
  <c r="O61" i="12"/>
  <c r="O62" i="12"/>
  <c r="O63" i="12"/>
  <c r="O64" i="12"/>
  <c r="O65" i="12"/>
  <c r="O66" i="12"/>
  <c r="O67" i="12"/>
  <c r="O68" i="12"/>
  <c r="O69" i="12"/>
  <c r="O70" i="12"/>
  <c r="O71" i="12"/>
  <c r="O72" i="12"/>
  <c r="O73" i="12"/>
  <c r="O74" i="12"/>
  <c r="O75" i="12"/>
  <c r="O76" i="12"/>
  <c r="O77" i="12"/>
  <c r="O78" i="12"/>
  <c r="O79" i="12"/>
  <c r="O80" i="12"/>
  <c r="O81" i="12"/>
  <c r="O82" i="12"/>
  <c r="O83" i="12"/>
  <c r="O84" i="12"/>
  <c r="O85" i="12"/>
  <c r="O86" i="12"/>
  <c r="O87" i="12"/>
  <c r="O88" i="12"/>
  <c r="O89" i="12"/>
  <c r="O90" i="12"/>
  <c r="O91" i="12"/>
  <c r="O92" i="12"/>
  <c r="O93" i="12"/>
  <c r="O94" i="12"/>
  <c r="O95" i="12"/>
  <c r="O96" i="12"/>
  <c r="G94" i="12"/>
  <c r="G95" i="12"/>
  <c r="G96" i="12"/>
  <c r="O8" i="12"/>
  <c r="O9" i="12"/>
  <c r="O10" i="12"/>
  <c r="O11" i="12"/>
  <c r="O12" i="12"/>
  <c r="O14" i="12"/>
  <c r="O15" i="12"/>
  <c r="O17" i="12"/>
  <c r="O18" i="12"/>
  <c r="O19" i="12"/>
  <c r="O20" i="12"/>
  <c r="O21" i="12"/>
  <c r="O23" i="12"/>
  <c r="O24" i="12"/>
  <c r="O26" i="12"/>
  <c r="O27" i="12"/>
  <c r="O29" i="12"/>
  <c r="O30" i="12"/>
  <c r="O32" i="12"/>
  <c r="O33" i="12"/>
  <c r="O34" i="12"/>
  <c r="O35" i="12"/>
  <c r="O36" i="12"/>
  <c r="O38" i="12"/>
  <c r="O39" i="12"/>
  <c r="O41" i="12"/>
  <c r="O42" i="12"/>
  <c r="O43" i="12"/>
  <c r="O44" i="12"/>
  <c r="O45" i="12"/>
  <c r="G46" i="12"/>
  <c r="O28" i="12" s="1"/>
  <c r="G47" i="12"/>
  <c r="O47" i="12" s="1"/>
  <c r="G48" i="12"/>
  <c r="O48" i="12" s="1"/>
  <c r="O7" i="26"/>
  <c r="P7" i="26"/>
  <c r="P45" i="26" s="1"/>
  <c r="O8" i="26"/>
  <c r="P8" i="26"/>
  <c r="O9" i="26"/>
  <c r="P9" i="26"/>
  <c r="O10" i="26"/>
  <c r="O45" i="26" s="1"/>
  <c r="P10" i="26"/>
  <c r="O11" i="26"/>
  <c r="P11" i="26"/>
  <c r="O12" i="26"/>
  <c r="P12" i="26"/>
  <c r="O13" i="26"/>
  <c r="P13" i="26"/>
  <c r="O14" i="26"/>
  <c r="P14" i="26"/>
  <c r="O15" i="26"/>
  <c r="P15" i="26"/>
  <c r="O16" i="26"/>
  <c r="P16" i="26"/>
  <c r="O17" i="26"/>
  <c r="P17" i="26"/>
  <c r="O18" i="26"/>
  <c r="P18" i="26"/>
  <c r="O19" i="26"/>
  <c r="P19" i="26"/>
  <c r="O20" i="26"/>
  <c r="P20" i="26"/>
  <c r="O21" i="26"/>
  <c r="P21" i="26"/>
  <c r="O22" i="26"/>
  <c r="P22" i="26"/>
  <c r="O23" i="26"/>
  <c r="P23" i="26"/>
  <c r="O24" i="26"/>
  <c r="P24" i="26"/>
  <c r="O25" i="26"/>
  <c r="P25" i="26"/>
  <c r="O26" i="26"/>
  <c r="P26" i="26"/>
  <c r="O27" i="26"/>
  <c r="P27" i="26"/>
  <c r="O28" i="26"/>
  <c r="P28" i="26"/>
  <c r="O29" i="26"/>
  <c r="P29" i="26"/>
  <c r="O30" i="26"/>
  <c r="P30" i="26"/>
  <c r="O31" i="26"/>
  <c r="P31" i="26"/>
  <c r="O32" i="26"/>
  <c r="P32" i="26"/>
  <c r="O33" i="26"/>
  <c r="P33" i="26"/>
  <c r="O34" i="26"/>
  <c r="P34" i="26"/>
  <c r="O35" i="26"/>
  <c r="P35" i="26"/>
  <c r="O36" i="26"/>
  <c r="P36" i="26"/>
  <c r="O37" i="26"/>
  <c r="P37" i="26"/>
  <c r="O38" i="26"/>
  <c r="P38" i="26"/>
  <c r="O39" i="26"/>
  <c r="P39" i="26"/>
  <c r="O40" i="26"/>
  <c r="P40" i="26"/>
  <c r="O41" i="26"/>
  <c r="P41" i="26"/>
  <c r="O42" i="26"/>
  <c r="P42" i="26"/>
  <c r="O43" i="26"/>
  <c r="P43" i="26"/>
  <c r="O44" i="26"/>
  <c r="P44" i="26"/>
  <c r="O46" i="26"/>
  <c r="P46" i="26"/>
  <c r="O47" i="26"/>
  <c r="P47" i="26"/>
  <c r="O54" i="26"/>
  <c r="P54" i="26"/>
  <c r="P92" i="26" s="1"/>
  <c r="O55" i="26"/>
  <c r="P55" i="26"/>
  <c r="O56" i="26"/>
  <c r="P56" i="26"/>
  <c r="O57" i="26"/>
  <c r="P57" i="26"/>
  <c r="O58" i="26"/>
  <c r="P58" i="26"/>
  <c r="O59" i="26"/>
  <c r="P59" i="26"/>
  <c r="O60" i="26"/>
  <c r="P60" i="26"/>
  <c r="O61" i="26"/>
  <c r="P61" i="26"/>
  <c r="O62" i="26"/>
  <c r="P62" i="26"/>
  <c r="O63" i="26"/>
  <c r="O92" i="26" s="1"/>
  <c r="P63" i="26"/>
  <c r="O64" i="26"/>
  <c r="P64" i="26"/>
  <c r="O65" i="26"/>
  <c r="P65" i="26"/>
  <c r="O66" i="26"/>
  <c r="P66" i="26"/>
  <c r="O67" i="26"/>
  <c r="P67" i="26"/>
  <c r="O68" i="26"/>
  <c r="P68" i="26"/>
  <c r="O69" i="26"/>
  <c r="P69" i="26"/>
  <c r="O70" i="26"/>
  <c r="P70" i="26"/>
  <c r="O71" i="26"/>
  <c r="P71" i="26"/>
  <c r="O72" i="26"/>
  <c r="P72" i="26"/>
  <c r="O73" i="26"/>
  <c r="P73" i="26"/>
  <c r="O74" i="26"/>
  <c r="P74" i="26"/>
  <c r="O75" i="26"/>
  <c r="P75" i="26"/>
  <c r="O76" i="26"/>
  <c r="P76" i="26"/>
  <c r="O77" i="26"/>
  <c r="P77" i="26"/>
  <c r="O78" i="26"/>
  <c r="P78" i="26"/>
  <c r="O79" i="26"/>
  <c r="P79" i="26"/>
  <c r="O80" i="26"/>
  <c r="P80" i="26"/>
  <c r="O81" i="26"/>
  <c r="P81" i="26"/>
  <c r="O82" i="26"/>
  <c r="P82" i="26"/>
  <c r="O83" i="26"/>
  <c r="P83" i="26"/>
  <c r="O84" i="26"/>
  <c r="P84" i="26"/>
  <c r="O85" i="26"/>
  <c r="P85" i="26"/>
  <c r="O86" i="26"/>
  <c r="P86" i="26"/>
  <c r="O87" i="26"/>
  <c r="P87" i="26"/>
  <c r="O88" i="26"/>
  <c r="P88" i="26"/>
  <c r="O89" i="26"/>
  <c r="P89" i="26"/>
  <c r="O90" i="26"/>
  <c r="P90" i="26"/>
  <c r="O91" i="26"/>
  <c r="P91" i="26"/>
  <c r="O93" i="26"/>
  <c r="P93" i="26"/>
  <c r="O94" i="26"/>
  <c r="P94" i="26"/>
  <c r="G92" i="26"/>
  <c r="G93" i="26"/>
  <c r="G94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45" i="26"/>
  <c r="G46" i="26"/>
  <c r="G47" i="26"/>
  <c r="G101" i="25"/>
  <c r="H101" i="25"/>
  <c r="G102" i="25"/>
  <c r="H102" i="25"/>
  <c r="G103" i="25"/>
  <c r="H103" i="25"/>
  <c r="G104" i="25"/>
  <c r="H104" i="25"/>
  <c r="G105" i="25"/>
  <c r="H105" i="25"/>
  <c r="G106" i="25"/>
  <c r="H106" i="25"/>
  <c r="G107" i="25"/>
  <c r="H107" i="25"/>
  <c r="G108" i="25"/>
  <c r="H108" i="25"/>
  <c r="G109" i="25"/>
  <c r="H109" i="25"/>
  <c r="G110" i="25"/>
  <c r="H110" i="25"/>
  <c r="G111" i="25"/>
  <c r="H111" i="25"/>
  <c r="G112" i="25"/>
  <c r="H112" i="25"/>
  <c r="G113" i="25"/>
  <c r="H113" i="25"/>
  <c r="G114" i="25"/>
  <c r="H114" i="25"/>
  <c r="G115" i="25"/>
  <c r="H115" i="25"/>
  <c r="G116" i="25"/>
  <c r="H116" i="25"/>
  <c r="G117" i="25"/>
  <c r="H117" i="25"/>
  <c r="G118" i="25"/>
  <c r="H118" i="25"/>
  <c r="G119" i="25"/>
  <c r="H119" i="25"/>
  <c r="G120" i="25"/>
  <c r="H120" i="25"/>
  <c r="G121" i="25"/>
  <c r="H121" i="25"/>
  <c r="G122" i="25"/>
  <c r="H122" i="25"/>
  <c r="G123" i="25"/>
  <c r="H123" i="25"/>
  <c r="G124" i="25"/>
  <c r="H124" i="25"/>
  <c r="G125" i="25"/>
  <c r="H125" i="25"/>
  <c r="G126" i="25"/>
  <c r="H126" i="25"/>
  <c r="G127" i="25"/>
  <c r="H127" i="25"/>
  <c r="G128" i="25"/>
  <c r="H128" i="25"/>
  <c r="G129" i="25"/>
  <c r="H129" i="25"/>
  <c r="G130" i="25"/>
  <c r="H130" i="25"/>
  <c r="G131" i="25"/>
  <c r="H131" i="25"/>
  <c r="G132" i="25"/>
  <c r="H132" i="25"/>
  <c r="G133" i="25"/>
  <c r="H133" i="25"/>
  <c r="G134" i="25"/>
  <c r="H134" i="25"/>
  <c r="G135" i="25"/>
  <c r="H135" i="25"/>
  <c r="G136" i="25"/>
  <c r="H136" i="25"/>
  <c r="G137" i="25"/>
  <c r="H137" i="25"/>
  <c r="G138" i="25"/>
  <c r="H138" i="25"/>
  <c r="G139" i="25"/>
  <c r="H139" i="25"/>
  <c r="G140" i="25"/>
  <c r="H140" i="25"/>
  <c r="G141" i="25"/>
  <c r="H141" i="25"/>
  <c r="O54" i="25"/>
  <c r="O92" i="25" s="1"/>
  <c r="O55" i="25"/>
  <c r="O56" i="25"/>
  <c r="O57" i="25"/>
  <c r="O58" i="25"/>
  <c r="O59" i="25"/>
  <c r="O60" i="25"/>
  <c r="O61" i="25"/>
  <c r="O62" i="25"/>
  <c r="O63" i="25"/>
  <c r="O64" i="25"/>
  <c r="O65" i="25"/>
  <c r="O66" i="25"/>
  <c r="O67" i="25"/>
  <c r="O68" i="25"/>
  <c r="O69" i="25"/>
  <c r="O70" i="25"/>
  <c r="O71" i="25"/>
  <c r="O72" i="25"/>
  <c r="O73" i="25"/>
  <c r="O74" i="25"/>
  <c r="O75" i="25"/>
  <c r="O76" i="25"/>
  <c r="O77" i="25"/>
  <c r="O78" i="25"/>
  <c r="O79" i="25"/>
  <c r="O80" i="25"/>
  <c r="O81" i="25"/>
  <c r="O82" i="25"/>
  <c r="O83" i="25"/>
  <c r="O84" i="25"/>
  <c r="O85" i="25"/>
  <c r="O86" i="25"/>
  <c r="O87" i="25"/>
  <c r="O88" i="25"/>
  <c r="O89" i="25"/>
  <c r="O90" i="25"/>
  <c r="O91" i="25"/>
  <c r="O93" i="25"/>
  <c r="O94" i="25"/>
  <c r="G92" i="25"/>
  <c r="H92" i="25"/>
  <c r="G93" i="25"/>
  <c r="H93" i="25"/>
  <c r="G94" i="25"/>
  <c r="H94" i="25"/>
  <c r="H45" i="25"/>
  <c r="I45" i="25"/>
  <c r="G45" i="25"/>
  <c r="O13" i="25"/>
  <c r="G46" i="25"/>
  <c r="G47" i="25"/>
  <c r="O8" i="25"/>
  <c r="O9" i="25"/>
  <c r="O11" i="25"/>
  <c r="O12" i="25"/>
  <c r="O14" i="25"/>
  <c r="O15" i="25"/>
  <c r="O17" i="25"/>
  <c r="O19" i="25"/>
  <c r="O20" i="25"/>
  <c r="O22" i="25"/>
  <c r="O23" i="25"/>
  <c r="O25" i="25"/>
  <c r="O26" i="25"/>
  <c r="O28" i="25"/>
  <c r="O29" i="25"/>
  <c r="O31" i="25"/>
  <c r="O32" i="25"/>
  <c r="O34" i="25"/>
  <c r="O35" i="25"/>
  <c r="O37" i="25"/>
  <c r="O38" i="25"/>
  <c r="O40" i="25"/>
  <c r="O41" i="25"/>
  <c r="O43" i="25"/>
  <c r="O44" i="25"/>
  <c r="G101" i="24"/>
  <c r="H101" i="24"/>
  <c r="G102" i="24"/>
  <c r="H102" i="24"/>
  <c r="G103" i="24"/>
  <c r="H103" i="24"/>
  <c r="G104" i="24"/>
  <c r="H104" i="24"/>
  <c r="G105" i="24"/>
  <c r="H105" i="24"/>
  <c r="G106" i="24"/>
  <c r="H106" i="24"/>
  <c r="G107" i="24"/>
  <c r="H107" i="24"/>
  <c r="G108" i="24"/>
  <c r="H108" i="24"/>
  <c r="G109" i="24"/>
  <c r="H109" i="24"/>
  <c r="G110" i="24"/>
  <c r="H110" i="24"/>
  <c r="G111" i="24"/>
  <c r="H111" i="24"/>
  <c r="G112" i="24"/>
  <c r="H112" i="24"/>
  <c r="G113" i="24"/>
  <c r="H113" i="24"/>
  <c r="G114" i="24"/>
  <c r="H114" i="24"/>
  <c r="G115" i="24"/>
  <c r="H115" i="24"/>
  <c r="G116" i="24"/>
  <c r="H116" i="24"/>
  <c r="G117" i="24"/>
  <c r="H117" i="24"/>
  <c r="G118" i="24"/>
  <c r="H118" i="24"/>
  <c r="G119" i="24"/>
  <c r="H119" i="24"/>
  <c r="G120" i="24"/>
  <c r="H120" i="24"/>
  <c r="G121" i="24"/>
  <c r="H121" i="24"/>
  <c r="G122" i="24"/>
  <c r="H122" i="24"/>
  <c r="G123" i="24"/>
  <c r="H123" i="24"/>
  <c r="G124" i="24"/>
  <c r="H124" i="24"/>
  <c r="G125" i="24"/>
  <c r="H125" i="24"/>
  <c r="G126" i="24"/>
  <c r="H126" i="24"/>
  <c r="G127" i="24"/>
  <c r="H127" i="24"/>
  <c r="G128" i="24"/>
  <c r="H128" i="24"/>
  <c r="G129" i="24"/>
  <c r="H129" i="24"/>
  <c r="G130" i="24"/>
  <c r="H130" i="24"/>
  <c r="G131" i="24"/>
  <c r="H131" i="24"/>
  <c r="G132" i="24"/>
  <c r="H132" i="24"/>
  <c r="G133" i="24"/>
  <c r="H133" i="24"/>
  <c r="G134" i="24"/>
  <c r="H134" i="24"/>
  <c r="G135" i="24"/>
  <c r="H135" i="24"/>
  <c r="G136" i="24"/>
  <c r="H136" i="24"/>
  <c r="G137" i="24"/>
  <c r="H137" i="24"/>
  <c r="G138" i="24"/>
  <c r="H138" i="24"/>
  <c r="G139" i="24"/>
  <c r="H139" i="24"/>
  <c r="G140" i="24"/>
  <c r="H140" i="24"/>
  <c r="G141" i="24"/>
  <c r="H141" i="24"/>
  <c r="G92" i="24"/>
  <c r="O83" i="24" s="1"/>
  <c r="G93" i="24"/>
  <c r="G94" i="24"/>
  <c r="G46" i="24"/>
  <c r="G47" i="24"/>
  <c r="O47" i="24" s="1"/>
  <c r="G45" i="24"/>
  <c r="O27" i="24" s="1"/>
  <c r="O54" i="24"/>
  <c r="O55" i="24"/>
  <c r="O56" i="24"/>
  <c r="O57" i="24"/>
  <c r="O58" i="24"/>
  <c r="O59" i="24"/>
  <c r="O61" i="24"/>
  <c r="O62" i="24"/>
  <c r="O63" i="24"/>
  <c r="O64" i="24"/>
  <c r="O65" i="24"/>
  <c r="O66" i="24"/>
  <c r="O67" i="24"/>
  <c r="O68" i="24"/>
  <c r="O69" i="24"/>
  <c r="O70" i="24"/>
  <c r="O71" i="24"/>
  <c r="O72" i="24"/>
  <c r="O73" i="24"/>
  <c r="O74" i="24"/>
  <c r="O75" i="24"/>
  <c r="O76" i="24"/>
  <c r="O78" i="24"/>
  <c r="O79" i="24"/>
  <c r="O80" i="24"/>
  <c r="O81" i="24"/>
  <c r="O82" i="24"/>
  <c r="O84" i="24"/>
  <c r="O85" i="24"/>
  <c r="O86" i="24"/>
  <c r="O87" i="24"/>
  <c r="O88" i="24"/>
  <c r="O89" i="24"/>
  <c r="O90" i="24"/>
  <c r="O91" i="24"/>
  <c r="O93" i="24"/>
  <c r="O94" i="24"/>
  <c r="O7" i="24"/>
  <c r="O8" i="24"/>
  <c r="P8" i="24"/>
  <c r="O9" i="24"/>
  <c r="P9" i="24"/>
  <c r="O10" i="24"/>
  <c r="O11" i="24"/>
  <c r="P11" i="24"/>
  <c r="O12" i="24"/>
  <c r="P12" i="24"/>
  <c r="O14" i="24"/>
  <c r="P14" i="24"/>
  <c r="O15" i="24"/>
  <c r="P15" i="24"/>
  <c r="O16" i="24"/>
  <c r="O17" i="24"/>
  <c r="P17" i="24"/>
  <c r="O18" i="24"/>
  <c r="O19" i="24"/>
  <c r="P19" i="24"/>
  <c r="O20" i="24"/>
  <c r="P20" i="24"/>
  <c r="O21" i="24"/>
  <c r="O22" i="24"/>
  <c r="P22" i="24"/>
  <c r="O23" i="24"/>
  <c r="P23" i="24"/>
  <c r="O24" i="24"/>
  <c r="O25" i="24"/>
  <c r="P25" i="24"/>
  <c r="O26" i="24"/>
  <c r="P26" i="24"/>
  <c r="O28" i="24"/>
  <c r="P28" i="24"/>
  <c r="O29" i="24"/>
  <c r="P29" i="24"/>
  <c r="O30" i="24"/>
  <c r="O31" i="24"/>
  <c r="P31" i="24"/>
  <c r="O32" i="24"/>
  <c r="P32" i="24"/>
  <c r="O33" i="24"/>
  <c r="O34" i="24"/>
  <c r="P34" i="24"/>
  <c r="O35" i="24"/>
  <c r="P35" i="24"/>
  <c r="O36" i="24"/>
  <c r="O37" i="24"/>
  <c r="P37" i="24"/>
  <c r="O38" i="24"/>
  <c r="P38" i="24"/>
  <c r="O39" i="24"/>
  <c r="O40" i="24"/>
  <c r="P40" i="24"/>
  <c r="O41" i="24"/>
  <c r="P41" i="24"/>
  <c r="O42" i="24"/>
  <c r="O43" i="24"/>
  <c r="P43" i="24"/>
  <c r="O44" i="24"/>
  <c r="P44" i="24"/>
  <c r="O46" i="24"/>
  <c r="G55" i="23"/>
  <c r="H55" i="23"/>
  <c r="G56" i="23"/>
  <c r="H56" i="23"/>
  <c r="G57" i="23"/>
  <c r="H57" i="23"/>
  <c r="G58" i="23"/>
  <c r="H58" i="23"/>
  <c r="G59" i="23"/>
  <c r="H59" i="23"/>
  <c r="G60" i="23"/>
  <c r="H60" i="23"/>
  <c r="G61" i="23"/>
  <c r="H61" i="23"/>
  <c r="G62" i="23"/>
  <c r="H62" i="23"/>
  <c r="G63" i="23"/>
  <c r="H63" i="23"/>
  <c r="G64" i="23"/>
  <c r="H64" i="23"/>
  <c r="G65" i="23"/>
  <c r="H65" i="23"/>
  <c r="G66" i="23"/>
  <c r="H66" i="23"/>
  <c r="G67" i="23"/>
  <c r="H67" i="23"/>
  <c r="G68" i="23"/>
  <c r="H68" i="23"/>
  <c r="G69" i="23"/>
  <c r="H69" i="23"/>
  <c r="G70" i="23"/>
  <c r="H70" i="23"/>
  <c r="G71" i="23"/>
  <c r="H71" i="23"/>
  <c r="G72" i="23"/>
  <c r="H72" i="23"/>
  <c r="O48" i="23"/>
  <c r="O47" i="23"/>
  <c r="O46" i="23"/>
  <c r="O33" i="23"/>
  <c r="O34" i="23"/>
  <c r="O35" i="23"/>
  <c r="O36" i="23"/>
  <c r="O37" i="23"/>
  <c r="O38" i="23"/>
  <c r="O39" i="23"/>
  <c r="O40" i="23"/>
  <c r="O41" i="23"/>
  <c r="O42" i="23"/>
  <c r="O43" i="23"/>
  <c r="O44" i="23"/>
  <c r="O32" i="23"/>
  <c r="O45" i="23"/>
  <c r="P45" i="23"/>
  <c r="G48" i="23"/>
  <c r="O31" i="23" s="1"/>
  <c r="P31" i="23"/>
  <c r="O23" i="23"/>
  <c r="O22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8" i="23"/>
  <c r="G45" i="23"/>
  <c r="H45" i="23"/>
  <c r="H31" i="23"/>
  <c r="G31" i="23"/>
  <c r="G21" i="23"/>
  <c r="G7" i="23"/>
  <c r="G55" i="22"/>
  <c r="H55" i="22"/>
  <c r="G56" i="22"/>
  <c r="H56" i="22"/>
  <c r="G57" i="22"/>
  <c r="H57" i="22"/>
  <c r="G58" i="22"/>
  <c r="H58" i="22"/>
  <c r="G59" i="22"/>
  <c r="H59" i="22"/>
  <c r="G60" i="22"/>
  <c r="H60" i="22"/>
  <c r="G61" i="22"/>
  <c r="H61" i="22"/>
  <c r="G62" i="22"/>
  <c r="H62" i="22"/>
  <c r="G63" i="22"/>
  <c r="H63" i="22"/>
  <c r="G64" i="22"/>
  <c r="H64" i="22"/>
  <c r="G65" i="22"/>
  <c r="H65" i="22"/>
  <c r="G66" i="22"/>
  <c r="H66" i="22"/>
  <c r="G67" i="22"/>
  <c r="H67" i="22"/>
  <c r="G68" i="22"/>
  <c r="H68" i="22"/>
  <c r="G69" i="22"/>
  <c r="H69" i="22"/>
  <c r="G70" i="22"/>
  <c r="H70" i="22"/>
  <c r="G71" i="22"/>
  <c r="H71" i="22"/>
  <c r="G72" i="22"/>
  <c r="H72" i="22"/>
  <c r="O48" i="22"/>
  <c r="O47" i="22"/>
  <c r="O46" i="22"/>
  <c r="O33" i="22"/>
  <c r="O34" i="22"/>
  <c r="O35" i="22"/>
  <c r="O36" i="22"/>
  <c r="O37" i="22"/>
  <c r="O38" i="22"/>
  <c r="O39" i="22"/>
  <c r="O40" i="22"/>
  <c r="O41" i="22"/>
  <c r="O42" i="22"/>
  <c r="O43" i="22"/>
  <c r="O44" i="22"/>
  <c r="O32" i="22"/>
  <c r="O45" i="22"/>
  <c r="O31" i="22"/>
  <c r="O24" i="22"/>
  <c r="O23" i="22"/>
  <c r="O22" i="22"/>
  <c r="O9" i="22"/>
  <c r="O10" i="22"/>
  <c r="O11" i="22"/>
  <c r="O12" i="22"/>
  <c r="O13" i="22"/>
  <c r="O14" i="22"/>
  <c r="O15" i="22"/>
  <c r="O16" i="22"/>
  <c r="O17" i="22"/>
  <c r="O18" i="22"/>
  <c r="O19" i="22"/>
  <c r="O20" i="22"/>
  <c r="O7" i="22"/>
  <c r="O8" i="22"/>
  <c r="O21" i="22"/>
  <c r="G31" i="22"/>
  <c r="G48" i="22" s="1"/>
  <c r="G24" i="22"/>
  <c r="G7" i="22"/>
  <c r="G45" i="22"/>
  <c r="G21" i="22"/>
  <c r="N24" i="21"/>
  <c r="O24" i="21"/>
  <c r="P24" i="21"/>
  <c r="O23" i="21"/>
  <c r="O22" i="21"/>
  <c r="O21" i="21"/>
  <c r="O9" i="21"/>
  <c r="O10" i="21"/>
  <c r="O11" i="21"/>
  <c r="O12" i="21"/>
  <c r="O13" i="21"/>
  <c r="O14" i="21"/>
  <c r="O15" i="21"/>
  <c r="O16" i="21"/>
  <c r="O17" i="21"/>
  <c r="O18" i="21"/>
  <c r="O19" i="21"/>
  <c r="O20" i="21"/>
  <c r="O8" i="21"/>
  <c r="O7" i="21"/>
  <c r="P7" i="21"/>
  <c r="G24" i="21"/>
  <c r="G21" i="21"/>
  <c r="G45" i="21"/>
  <c r="G69" i="21" s="1"/>
  <c r="H45" i="21"/>
  <c r="I45" i="21"/>
  <c r="G31" i="21"/>
  <c r="O40" i="21" s="1"/>
  <c r="H31" i="21"/>
  <c r="I31" i="21"/>
  <c r="G7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70" i="21"/>
  <c r="G71" i="21"/>
  <c r="O46" i="21" l="1"/>
  <c r="O47" i="21"/>
  <c r="G48" i="21"/>
  <c r="O45" i="21" s="1"/>
  <c r="O38" i="21"/>
  <c r="O39" i="21"/>
  <c r="O32" i="21"/>
  <c r="O37" i="21"/>
  <c r="O44" i="21"/>
  <c r="O36" i="21"/>
  <c r="O43" i="21"/>
  <c r="O35" i="21"/>
  <c r="O31" i="21"/>
  <c r="O48" i="21" s="1"/>
  <c r="O42" i="21"/>
  <c r="O34" i="21"/>
  <c r="O33" i="21"/>
  <c r="O41" i="21"/>
  <c r="O7" i="30"/>
  <c r="O23" i="30" s="1"/>
  <c r="O25" i="12"/>
  <c r="O40" i="12"/>
  <c r="O16" i="12"/>
  <c r="O31" i="12"/>
  <c r="O7" i="12"/>
  <c r="O22" i="12"/>
  <c r="O37" i="12"/>
  <c r="O13" i="12"/>
  <c r="O42" i="25"/>
  <c r="O10" i="25"/>
  <c r="O33" i="25"/>
  <c r="O36" i="25"/>
  <c r="O18" i="25"/>
  <c r="O24" i="25"/>
  <c r="O16" i="25"/>
  <c r="O27" i="25"/>
  <c r="O39" i="25"/>
  <c r="O7" i="25"/>
  <c r="O47" i="25"/>
  <c r="O30" i="25"/>
  <c r="O46" i="25"/>
  <c r="O21" i="25"/>
  <c r="O77" i="24"/>
  <c r="O92" i="24" s="1"/>
  <c r="O60" i="24"/>
  <c r="O13" i="24"/>
  <c r="O45" i="24"/>
  <c r="G24" i="23"/>
  <c r="O7" i="23" s="1"/>
  <c r="G72" i="21"/>
  <c r="G55" i="21"/>
  <c r="G25" i="19"/>
  <c r="G26" i="19"/>
  <c r="G27" i="19"/>
  <c r="F25" i="19"/>
  <c r="F26" i="19"/>
  <c r="F27" i="19"/>
  <c r="N16" i="19"/>
  <c r="N18" i="19" s="1"/>
  <c r="N17" i="19"/>
  <c r="O7" i="19"/>
  <c r="O9" i="19" s="1"/>
  <c r="O8" i="19"/>
  <c r="N7" i="19"/>
  <c r="N9" i="19" s="1"/>
  <c r="N8" i="19"/>
  <c r="F25" i="36"/>
  <c r="F26" i="36"/>
  <c r="F27" i="36"/>
  <c r="N16" i="36"/>
  <c r="N17" i="36"/>
  <c r="N18" i="36"/>
  <c r="N7" i="36"/>
  <c r="O7" i="36"/>
  <c r="N8" i="36"/>
  <c r="O8" i="36"/>
  <c r="N9" i="36"/>
  <c r="O9" i="36"/>
  <c r="F25" i="20"/>
  <c r="G25" i="20"/>
  <c r="F26" i="20"/>
  <c r="G26" i="20"/>
  <c r="F27" i="20"/>
  <c r="G27" i="20"/>
  <c r="N16" i="20"/>
  <c r="N18" i="20" s="1"/>
  <c r="O16" i="20"/>
  <c r="P16" i="20"/>
  <c r="N17" i="20"/>
  <c r="O17" i="20"/>
  <c r="P17" i="20"/>
  <c r="O18" i="20"/>
  <c r="P18" i="20"/>
  <c r="N7" i="20"/>
  <c r="O7" i="20"/>
  <c r="P7" i="20"/>
  <c r="N8" i="20"/>
  <c r="O8" i="20"/>
  <c r="P8" i="20"/>
  <c r="P9" i="20" s="1"/>
  <c r="N9" i="20"/>
  <c r="O9" i="20"/>
  <c r="F9" i="20"/>
  <c r="F18" i="20"/>
  <c r="F18" i="19"/>
  <c r="G18" i="19"/>
  <c r="H18" i="19"/>
  <c r="F9" i="19"/>
  <c r="G9" i="19"/>
  <c r="H9" i="19"/>
  <c r="O46" i="12" l="1"/>
  <c r="O45" i="25"/>
  <c r="O21" i="23"/>
  <c r="O24" i="23" s="1"/>
  <c r="F18" i="36"/>
  <c r="F9" i="36"/>
  <c r="C60" i="33"/>
  <c r="D60" i="33"/>
  <c r="E60" i="33"/>
  <c r="F60" i="33"/>
  <c r="H60" i="33"/>
  <c r="I60" i="33"/>
  <c r="C61" i="33"/>
  <c r="D61" i="33"/>
  <c r="E61" i="33"/>
  <c r="F61" i="33"/>
  <c r="H61" i="33"/>
  <c r="I61" i="33"/>
  <c r="C62" i="33"/>
  <c r="D62" i="33"/>
  <c r="E62" i="33"/>
  <c r="F62" i="33"/>
  <c r="H62" i="33"/>
  <c r="I62" i="33"/>
  <c r="C63" i="33"/>
  <c r="D63" i="33"/>
  <c r="E63" i="33"/>
  <c r="F63" i="33"/>
  <c r="H63" i="33"/>
  <c r="I63" i="33"/>
  <c r="C64" i="33"/>
  <c r="D64" i="33"/>
  <c r="E64" i="33"/>
  <c r="F64" i="33"/>
  <c r="H64" i="33"/>
  <c r="I64" i="33"/>
  <c r="C65" i="33"/>
  <c r="D65" i="33"/>
  <c r="E65" i="33"/>
  <c r="F65" i="33"/>
  <c r="H65" i="33"/>
  <c r="I65" i="33"/>
  <c r="C66" i="33"/>
  <c r="D66" i="33"/>
  <c r="E66" i="33"/>
  <c r="F66" i="33"/>
  <c r="H66" i="33"/>
  <c r="I66" i="33"/>
  <c r="C31" i="33"/>
  <c r="D31" i="33"/>
  <c r="E31" i="33"/>
  <c r="F31" i="33"/>
  <c r="H31" i="33"/>
  <c r="I31" i="33"/>
  <c r="C86" i="28"/>
  <c r="C87" i="28"/>
  <c r="C88" i="28"/>
  <c r="C89" i="28"/>
  <c r="C90" i="28"/>
  <c r="C76" i="28"/>
  <c r="D76" i="28"/>
  <c r="E76" i="28"/>
  <c r="F76" i="28"/>
  <c r="H76" i="28"/>
  <c r="I76" i="28"/>
  <c r="C37" i="28"/>
  <c r="D37" i="28"/>
  <c r="E37" i="28"/>
  <c r="F37" i="28"/>
  <c r="I37" i="28"/>
  <c r="S37" i="28" s="1"/>
  <c r="M54" i="28"/>
  <c r="M52" i="28"/>
  <c r="M26" i="28"/>
  <c r="N26" i="28"/>
  <c r="P26" i="28"/>
  <c r="Q26" i="28"/>
  <c r="T26" i="28" s="1"/>
  <c r="M27" i="28"/>
  <c r="N27" i="28"/>
  <c r="P27" i="28"/>
  <c r="Q27" i="28"/>
  <c r="N15" i="28"/>
  <c r="P15" i="28"/>
  <c r="Q15" i="28"/>
  <c r="N16" i="28"/>
  <c r="P16" i="28"/>
  <c r="Q16" i="28"/>
  <c r="M15" i="28"/>
  <c r="C74" i="33"/>
  <c r="C75" i="33"/>
  <c r="C76" i="33"/>
  <c r="C77" i="33"/>
  <c r="C78" i="33"/>
  <c r="K89" i="33"/>
  <c r="C73" i="33"/>
  <c r="K55" i="33"/>
  <c r="L55" i="33"/>
  <c r="M55" i="33"/>
  <c r="N55" i="33"/>
  <c r="P55" i="33"/>
  <c r="Q55" i="33"/>
  <c r="T55" i="33" s="1"/>
  <c r="K56" i="33"/>
  <c r="L56" i="33"/>
  <c r="M56" i="33"/>
  <c r="N56" i="33"/>
  <c r="P56" i="33"/>
  <c r="Q56" i="33"/>
  <c r="S56" i="33"/>
  <c r="K46" i="33"/>
  <c r="L46" i="33"/>
  <c r="M46" i="33"/>
  <c r="N46" i="33"/>
  <c r="P46" i="33"/>
  <c r="Q46" i="33"/>
  <c r="S46" i="33"/>
  <c r="K47" i="33"/>
  <c r="L47" i="33"/>
  <c r="M47" i="33"/>
  <c r="N47" i="33"/>
  <c r="P47" i="33"/>
  <c r="Q47" i="33"/>
  <c r="K22" i="33"/>
  <c r="L22" i="33"/>
  <c r="M22" i="33"/>
  <c r="N22" i="33"/>
  <c r="P22" i="33"/>
  <c r="Q22" i="33"/>
  <c r="C58" i="30"/>
  <c r="D58" i="30"/>
  <c r="E58" i="30"/>
  <c r="F58" i="30"/>
  <c r="H58" i="30"/>
  <c r="I58" i="30"/>
  <c r="C59" i="30"/>
  <c r="D59" i="30"/>
  <c r="E59" i="30"/>
  <c r="F59" i="30"/>
  <c r="H59" i="30"/>
  <c r="I59" i="30"/>
  <c r="M50" i="30"/>
  <c r="N50" i="30"/>
  <c r="P50" i="30"/>
  <c r="Q50" i="30"/>
  <c r="T50" i="30" s="1"/>
  <c r="M51" i="30"/>
  <c r="N51" i="30"/>
  <c r="P51" i="30"/>
  <c r="Q51" i="30"/>
  <c r="N42" i="30"/>
  <c r="P42" i="30"/>
  <c r="Q42" i="30"/>
  <c r="N43" i="30"/>
  <c r="P43" i="30"/>
  <c r="Q43" i="30"/>
  <c r="M43" i="30"/>
  <c r="M42" i="30"/>
  <c r="M20" i="30"/>
  <c r="N20" i="30"/>
  <c r="P20" i="30"/>
  <c r="Q20" i="30"/>
  <c r="T20" i="30" s="1"/>
  <c r="M21" i="30"/>
  <c r="N21" i="30"/>
  <c r="P21" i="30"/>
  <c r="Q21" i="30"/>
  <c r="M22" i="30"/>
  <c r="N22" i="30"/>
  <c r="P22" i="30"/>
  <c r="Q22" i="30"/>
  <c r="M11" i="30"/>
  <c r="N11" i="30"/>
  <c r="P11" i="30"/>
  <c r="Q11" i="30"/>
  <c r="S11" i="30"/>
  <c r="M12" i="30"/>
  <c r="N12" i="30"/>
  <c r="P12" i="30"/>
  <c r="Q12" i="30"/>
  <c r="M13" i="30"/>
  <c r="N13" i="30"/>
  <c r="P13" i="30"/>
  <c r="Q13" i="30"/>
  <c r="F23" i="30"/>
  <c r="H23" i="30"/>
  <c r="I23" i="30"/>
  <c r="D24" i="30"/>
  <c r="E24" i="30"/>
  <c r="F24" i="30"/>
  <c r="H24" i="30"/>
  <c r="I24" i="30"/>
  <c r="D25" i="30"/>
  <c r="E25" i="30"/>
  <c r="F25" i="30"/>
  <c r="H25" i="30"/>
  <c r="I25" i="30"/>
  <c r="D26" i="30"/>
  <c r="E26" i="30"/>
  <c r="F26" i="30"/>
  <c r="H26" i="30"/>
  <c r="I26" i="30"/>
  <c r="D27" i="30"/>
  <c r="E27" i="30"/>
  <c r="F27" i="30"/>
  <c r="H27" i="30"/>
  <c r="I27" i="30"/>
  <c r="D28" i="30"/>
  <c r="E28" i="30"/>
  <c r="F28" i="30"/>
  <c r="H28" i="30"/>
  <c r="P28" i="30" s="1"/>
  <c r="I28" i="30"/>
  <c r="D29" i="30"/>
  <c r="E29" i="30"/>
  <c r="F29" i="30"/>
  <c r="H29" i="30"/>
  <c r="I29" i="30"/>
  <c r="D30" i="30"/>
  <c r="E30" i="30"/>
  <c r="F30" i="30"/>
  <c r="H30" i="30"/>
  <c r="I30" i="30"/>
  <c r="C25" i="30"/>
  <c r="C26" i="30"/>
  <c r="C27" i="30"/>
  <c r="C28" i="30"/>
  <c r="C29" i="30"/>
  <c r="C30" i="30"/>
  <c r="M63" i="28"/>
  <c r="N63" i="28"/>
  <c r="P63" i="28"/>
  <c r="Q63" i="28"/>
  <c r="M64" i="28"/>
  <c r="N64" i="28"/>
  <c r="P64" i="28"/>
  <c r="Q64" i="28"/>
  <c r="Q66" i="28"/>
  <c r="T66" i="28" s="1"/>
  <c r="M67" i="28"/>
  <c r="N67" i="28"/>
  <c r="P67" i="28"/>
  <c r="Q67" i="28"/>
  <c r="T67" i="28" s="1"/>
  <c r="C74" i="28"/>
  <c r="D74" i="28"/>
  <c r="E74" i="28"/>
  <c r="F74" i="28"/>
  <c r="H74" i="28"/>
  <c r="I74" i="28"/>
  <c r="C75" i="28"/>
  <c r="D75" i="28"/>
  <c r="E75" i="28"/>
  <c r="F75" i="28"/>
  <c r="H75" i="28"/>
  <c r="I75" i="28"/>
  <c r="C77" i="28"/>
  <c r="D77" i="28"/>
  <c r="E77" i="28"/>
  <c r="F77" i="28"/>
  <c r="H77" i="28"/>
  <c r="I77" i="28"/>
  <c r="M24" i="28"/>
  <c r="N24" i="28"/>
  <c r="P24" i="28"/>
  <c r="Q24" i="28"/>
  <c r="N13" i="28"/>
  <c r="P13" i="28"/>
  <c r="Q13" i="28"/>
  <c r="M13" i="28"/>
  <c r="C35" i="28"/>
  <c r="D35" i="28"/>
  <c r="E35" i="28"/>
  <c r="F35" i="28"/>
  <c r="I35" i="28"/>
  <c r="S35" i="28" s="1"/>
  <c r="I138" i="26"/>
  <c r="F45" i="24"/>
  <c r="H45" i="24"/>
  <c r="I45" i="24"/>
  <c r="F31" i="21"/>
  <c r="T47" i="33" l="1"/>
  <c r="T46" i="33"/>
  <c r="T56" i="33"/>
  <c r="T22" i="33"/>
  <c r="P29" i="30"/>
  <c r="T51" i="30"/>
  <c r="Q29" i="30"/>
  <c r="T29" i="30" s="1"/>
  <c r="T21" i="30"/>
  <c r="Q28" i="30"/>
  <c r="T28" i="30" s="1"/>
  <c r="N29" i="30"/>
  <c r="T12" i="30"/>
  <c r="N28" i="30"/>
  <c r="T42" i="30"/>
  <c r="T22" i="30"/>
  <c r="T43" i="30"/>
  <c r="K71" i="30"/>
  <c r="T16" i="28"/>
  <c r="T64" i="28"/>
  <c r="T15" i="28"/>
  <c r="P16" i="24"/>
  <c r="P24" i="24"/>
  <c r="P36" i="24"/>
  <c r="P7" i="24"/>
  <c r="P13" i="24"/>
  <c r="P21" i="24"/>
  <c r="P33" i="24"/>
  <c r="P18" i="24"/>
  <c r="P30" i="24"/>
  <c r="P42" i="24"/>
  <c r="P10" i="24"/>
  <c r="P27" i="24"/>
  <c r="P39" i="24"/>
  <c r="T13" i="30"/>
  <c r="T11" i="30"/>
  <c r="T27" i="28"/>
  <c r="T63" i="28"/>
  <c r="T13" i="28"/>
  <c r="T24" i="28"/>
  <c r="F7" i="22"/>
  <c r="H7" i="22"/>
  <c r="I7" i="22"/>
  <c r="R7" i="36"/>
  <c r="R8" i="36"/>
  <c r="B9" i="36"/>
  <c r="J7" i="36" s="1"/>
  <c r="C9" i="36"/>
  <c r="K7" i="36" s="1"/>
  <c r="D9" i="36"/>
  <c r="L7" i="36" s="1"/>
  <c r="E9" i="36"/>
  <c r="M8" i="36" s="1"/>
  <c r="G9" i="36"/>
  <c r="H9" i="36"/>
  <c r="P7" i="36" s="1"/>
  <c r="R12" i="36"/>
  <c r="A14" i="36"/>
  <c r="G14" i="36"/>
  <c r="G15" i="36"/>
  <c r="H15" i="36"/>
  <c r="O15" i="36"/>
  <c r="P15" i="36"/>
  <c r="K16" i="36"/>
  <c r="R16" i="36"/>
  <c r="K17" i="36"/>
  <c r="R17" i="36"/>
  <c r="B18" i="36"/>
  <c r="J17" i="36" s="1"/>
  <c r="D18" i="36"/>
  <c r="L16" i="36" s="1"/>
  <c r="E18" i="36"/>
  <c r="M17" i="36" s="1"/>
  <c r="G18" i="36"/>
  <c r="O16" i="36" s="1"/>
  <c r="H18" i="36"/>
  <c r="J21" i="36"/>
  <c r="A23" i="36"/>
  <c r="B25" i="36"/>
  <c r="C25" i="36"/>
  <c r="D25" i="36"/>
  <c r="E25" i="36"/>
  <c r="G25" i="36"/>
  <c r="H25" i="36"/>
  <c r="B26" i="36"/>
  <c r="C26" i="36"/>
  <c r="D26" i="36"/>
  <c r="E26" i="36"/>
  <c r="G26" i="36"/>
  <c r="H26" i="36"/>
  <c r="P45" i="24" l="1"/>
  <c r="D27" i="36"/>
  <c r="K18" i="36"/>
  <c r="C27" i="36"/>
  <c r="J26" i="36"/>
  <c r="J25" i="36"/>
  <c r="L8" i="36"/>
  <c r="L9" i="36" s="1"/>
  <c r="J16" i="36"/>
  <c r="J18" i="36" s="1"/>
  <c r="M7" i="36"/>
  <c r="M9" i="36" s="1"/>
  <c r="B27" i="36"/>
  <c r="M16" i="36"/>
  <c r="M18" i="36" s="1"/>
  <c r="R18" i="36"/>
  <c r="G27" i="36"/>
  <c r="R9" i="36"/>
  <c r="E27" i="36"/>
  <c r="K9" i="36"/>
  <c r="P17" i="36"/>
  <c r="O17" i="36"/>
  <c r="O18" i="36" s="1"/>
  <c r="P16" i="36"/>
  <c r="K8" i="36"/>
  <c r="J8" i="36"/>
  <c r="J9" i="36" s="1"/>
  <c r="H27" i="36"/>
  <c r="L17" i="36"/>
  <c r="L18" i="36" s="1"/>
  <c r="P8" i="36"/>
  <c r="S8" i="36" s="1"/>
  <c r="J27" i="36" l="1"/>
  <c r="S7" i="36"/>
  <c r="P9" i="36"/>
  <c r="S9" i="36" s="1"/>
  <c r="P18" i="36"/>
  <c r="S18" i="36" s="1"/>
  <c r="S16" i="36"/>
  <c r="S17" i="36"/>
  <c r="H18" i="20"/>
  <c r="G18" i="20"/>
  <c r="H9" i="20"/>
  <c r="G9" i="20"/>
  <c r="E18" i="19"/>
  <c r="E9" i="19"/>
  <c r="F53" i="30"/>
  <c r="F29" i="28"/>
  <c r="F30" i="28"/>
  <c r="N47" i="30"/>
  <c r="N48" i="30"/>
  <c r="N49" i="30"/>
  <c r="N52" i="30"/>
  <c r="N46" i="30"/>
  <c r="N39" i="30"/>
  <c r="N40" i="30"/>
  <c r="N41" i="30"/>
  <c r="N44" i="30"/>
  <c r="N38" i="30"/>
  <c r="N51" i="33"/>
  <c r="N52" i="33"/>
  <c r="N53" i="33"/>
  <c r="N54" i="33"/>
  <c r="N57" i="33"/>
  <c r="N50" i="33"/>
  <c r="N42" i="33"/>
  <c r="N43" i="33"/>
  <c r="N44" i="33"/>
  <c r="N45" i="33"/>
  <c r="N48" i="33"/>
  <c r="N41" i="33"/>
  <c r="N18" i="33"/>
  <c r="N19" i="33"/>
  <c r="N20" i="33"/>
  <c r="N21" i="33"/>
  <c r="N23" i="33"/>
  <c r="N24" i="33"/>
  <c r="N17" i="33"/>
  <c r="N9" i="33"/>
  <c r="N10" i="33"/>
  <c r="N11" i="33"/>
  <c r="N12" i="33"/>
  <c r="N15" i="33"/>
  <c r="N8" i="33"/>
  <c r="N17" i="30"/>
  <c r="N18" i="30"/>
  <c r="N19" i="30"/>
  <c r="N16" i="30"/>
  <c r="N9" i="30"/>
  <c r="N10" i="30"/>
  <c r="N14" i="30"/>
  <c r="N8" i="30"/>
  <c r="N59" i="28"/>
  <c r="N60" i="28"/>
  <c r="N61" i="28"/>
  <c r="N62" i="28"/>
  <c r="N58" i="28"/>
  <c r="N48" i="28"/>
  <c r="N49" i="28"/>
  <c r="N50" i="28"/>
  <c r="N51" i="28"/>
  <c r="N47" i="28"/>
  <c r="N20" i="28"/>
  <c r="N21" i="28"/>
  <c r="N22" i="28"/>
  <c r="N23" i="28"/>
  <c r="N25" i="28"/>
  <c r="N28" i="28"/>
  <c r="N19" i="28"/>
  <c r="N9" i="28"/>
  <c r="N10" i="28"/>
  <c r="N11" i="28"/>
  <c r="N12" i="28"/>
  <c r="N14" i="28"/>
  <c r="N17" i="28"/>
  <c r="N8" i="28"/>
  <c r="S67" i="26"/>
  <c r="S20" i="26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N55" i="25"/>
  <c r="N56" i="25"/>
  <c r="N58" i="25"/>
  <c r="N59" i="25"/>
  <c r="N61" i="25"/>
  <c r="N62" i="25"/>
  <c r="N64" i="25"/>
  <c r="N66" i="25"/>
  <c r="N67" i="25"/>
  <c r="N69" i="25"/>
  <c r="N70" i="25"/>
  <c r="N72" i="25"/>
  <c r="N73" i="25"/>
  <c r="N75" i="25"/>
  <c r="N76" i="25"/>
  <c r="N78" i="25"/>
  <c r="N79" i="25"/>
  <c r="N81" i="25"/>
  <c r="N82" i="25"/>
  <c r="N84" i="25"/>
  <c r="N85" i="25"/>
  <c r="N90" i="25"/>
  <c r="N91" i="25"/>
  <c r="N8" i="25"/>
  <c r="N9" i="25"/>
  <c r="N11" i="25"/>
  <c r="N12" i="25"/>
  <c r="N14" i="25"/>
  <c r="N15" i="25"/>
  <c r="N17" i="25"/>
  <c r="N19" i="25"/>
  <c r="N20" i="25"/>
  <c r="N22" i="25"/>
  <c r="N23" i="25"/>
  <c r="N25" i="25"/>
  <c r="N26" i="25"/>
  <c r="N28" i="25"/>
  <c r="N29" i="25"/>
  <c r="N31" i="25"/>
  <c r="N32" i="25"/>
  <c r="N34" i="25"/>
  <c r="N35" i="25"/>
  <c r="N37" i="25"/>
  <c r="N38" i="25"/>
  <c r="N40" i="25"/>
  <c r="N41" i="25"/>
  <c r="N43" i="25"/>
  <c r="N44" i="25"/>
  <c r="O32" i="28" l="1"/>
  <c r="O36" i="28"/>
  <c r="O31" i="28"/>
  <c r="O39" i="28"/>
  <c r="P32" i="28"/>
  <c r="P36" i="28"/>
  <c r="O35" i="28"/>
  <c r="O38" i="28"/>
  <c r="O37" i="28"/>
  <c r="O34" i="28"/>
  <c r="O33" i="28"/>
  <c r="P30" i="28"/>
  <c r="O30" i="28"/>
  <c r="P37" i="28"/>
  <c r="P33" i="28"/>
  <c r="P38" i="28"/>
  <c r="P31" i="28"/>
  <c r="P34" i="28"/>
  <c r="P39" i="28"/>
  <c r="P35" i="28"/>
  <c r="N35" i="28"/>
  <c r="N37" i="28"/>
  <c r="N59" i="30"/>
  <c r="N58" i="30"/>
  <c r="F26" i="33"/>
  <c r="F27" i="33"/>
  <c r="F28" i="33"/>
  <c r="F29" i="33"/>
  <c r="F30" i="33"/>
  <c r="F32" i="33"/>
  <c r="F33" i="33"/>
  <c r="F25" i="33"/>
  <c r="N31" i="33" s="1"/>
  <c r="F68" i="28"/>
  <c r="F69" i="28"/>
  <c r="F70" i="28"/>
  <c r="F71" i="28"/>
  <c r="F72" i="28"/>
  <c r="F73" i="28"/>
  <c r="F78" i="28"/>
  <c r="F31" i="28"/>
  <c r="N31" i="28" s="1"/>
  <c r="F32" i="28"/>
  <c r="F33" i="28"/>
  <c r="F34" i="28"/>
  <c r="F36" i="28"/>
  <c r="F38" i="28"/>
  <c r="F39" i="28"/>
  <c r="N56" i="12"/>
  <c r="N57" i="12"/>
  <c r="N59" i="12"/>
  <c r="N60" i="12"/>
  <c r="N62" i="12"/>
  <c r="N63" i="12"/>
  <c r="N65" i="12"/>
  <c r="N66" i="12"/>
  <c r="N68" i="12"/>
  <c r="N69" i="12"/>
  <c r="N71" i="12"/>
  <c r="N72" i="12"/>
  <c r="N73" i="12"/>
  <c r="N74" i="12"/>
  <c r="N75" i="12"/>
  <c r="N77" i="12"/>
  <c r="N78" i="12"/>
  <c r="N80" i="12"/>
  <c r="N81" i="12"/>
  <c r="N83" i="12"/>
  <c r="N84" i="12"/>
  <c r="N86" i="12"/>
  <c r="N87" i="12"/>
  <c r="N89" i="12"/>
  <c r="N90" i="12"/>
  <c r="N92" i="12"/>
  <c r="N93" i="12"/>
  <c r="N8" i="12"/>
  <c r="N9" i="12"/>
  <c r="N11" i="12"/>
  <c r="N12" i="12"/>
  <c r="N14" i="12"/>
  <c r="N15" i="12"/>
  <c r="N17" i="12"/>
  <c r="N18" i="12"/>
  <c r="N20" i="12"/>
  <c r="N21" i="12"/>
  <c r="N23" i="12"/>
  <c r="N24" i="12"/>
  <c r="N26" i="12"/>
  <c r="N27" i="12"/>
  <c r="N29" i="12"/>
  <c r="N30" i="12"/>
  <c r="N32" i="12"/>
  <c r="N33" i="12"/>
  <c r="N35" i="12"/>
  <c r="N36" i="12"/>
  <c r="N38" i="12"/>
  <c r="N39" i="12"/>
  <c r="N41" i="12"/>
  <c r="N42" i="12"/>
  <c r="N44" i="12"/>
  <c r="N45" i="12"/>
  <c r="F103" i="12"/>
  <c r="F104" i="12"/>
  <c r="F105" i="12"/>
  <c r="F106" i="12"/>
  <c r="F107" i="12"/>
  <c r="F108" i="12"/>
  <c r="F109" i="12"/>
  <c r="F110" i="12"/>
  <c r="F111" i="12"/>
  <c r="F112" i="12"/>
  <c r="F113" i="12"/>
  <c r="F114" i="12"/>
  <c r="F115" i="12"/>
  <c r="F116" i="12"/>
  <c r="F117" i="12"/>
  <c r="F118" i="12"/>
  <c r="F119" i="12"/>
  <c r="F120" i="12"/>
  <c r="F121" i="12"/>
  <c r="F122" i="12"/>
  <c r="F123" i="12"/>
  <c r="F124" i="12"/>
  <c r="F125" i="12"/>
  <c r="F126" i="12"/>
  <c r="F127" i="12"/>
  <c r="F128" i="12"/>
  <c r="F129" i="12"/>
  <c r="F130" i="12"/>
  <c r="F131" i="12"/>
  <c r="F132" i="12"/>
  <c r="F133" i="12"/>
  <c r="F134" i="12"/>
  <c r="F135" i="12"/>
  <c r="F136" i="12"/>
  <c r="F137" i="12"/>
  <c r="F138" i="12"/>
  <c r="F139" i="12"/>
  <c r="F140" i="12"/>
  <c r="F141" i="12"/>
  <c r="E94" i="12"/>
  <c r="N58" i="12"/>
  <c r="F95" i="12"/>
  <c r="N95" i="12" s="1"/>
  <c r="F96" i="12"/>
  <c r="N96" i="12" s="1"/>
  <c r="F47" i="12"/>
  <c r="F48" i="12"/>
  <c r="F46" i="12"/>
  <c r="N25" i="12" s="1"/>
  <c r="H114" i="26"/>
  <c r="N55" i="26"/>
  <c r="N56" i="26"/>
  <c r="N58" i="26"/>
  <c r="N59" i="26"/>
  <c r="N61" i="26"/>
  <c r="N62" i="26"/>
  <c r="N64" i="26"/>
  <c r="N66" i="26"/>
  <c r="N67" i="26"/>
  <c r="N69" i="26"/>
  <c r="N70" i="26"/>
  <c r="N72" i="26"/>
  <c r="N73" i="26"/>
  <c r="N75" i="26"/>
  <c r="N76" i="26"/>
  <c r="N78" i="26"/>
  <c r="N79" i="26"/>
  <c r="N81" i="26"/>
  <c r="N82" i="26"/>
  <c r="N84" i="26"/>
  <c r="N85" i="26"/>
  <c r="N87" i="26"/>
  <c r="N88" i="26"/>
  <c r="N90" i="26"/>
  <c r="N91" i="26"/>
  <c r="N8" i="26"/>
  <c r="N9" i="26"/>
  <c r="N11" i="26"/>
  <c r="N12" i="26"/>
  <c r="N14" i="26"/>
  <c r="N15" i="26"/>
  <c r="N17" i="26"/>
  <c r="N19" i="26"/>
  <c r="N20" i="26"/>
  <c r="N22" i="26"/>
  <c r="N23" i="26"/>
  <c r="N25" i="26"/>
  <c r="N26" i="26"/>
  <c r="N28" i="26"/>
  <c r="N29" i="26"/>
  <c r="N31" i="26"/>
  <c r="N32" i="26"/>
  <c r="N34" i="26"/>
  <c r="N35" i="26"/>
  <c r="N37" i="26"/>
  <c r="N38" i="26"/>
  <c r="N40" i="26"/>
  <c r="N41" i="26"/>
  <c r="N43" i="26"/>
  <c r="N44" i="26"/>
  <c r="F92" i="26"/>
  <c r="N63" i="26" s="1"/>
  <c r="F93" i="26"/>
  <c r="F94" i="26"/>
  <c r="F45" i="26"/>
  <c r="N7" i="26" s="1"/>
  <c r="F46" i="26"/>
  <c r="F47" i="26"/>
  <c r="F92" i="25"/>
  <c r="F93" i="25"/>
  <c r="F94" i="25"/>
  <c r="F45" i="25"/>
  <c r="F46" i="25"/>
  <c r="F47" i="25"/>
  <c r="N55" i="24"/>
  <c r="N56" i="24"/>
  <c r="N58" i="24"/>
  <c r="N59" i="24"/>
  <c r="N61" i="24"/>
  <c r="N62" i="24"/>
  <c r="N64" i="24"/>
  <c r="N66" i="24"/>
  <c r="N67" i="24"/>
  <c r="N69" i="24"/>
  <c r="N70" i="24"/>
  <c r="N72" i="24"/>
  <c r="N73" i="24"/>
  <c r="N75" i="24"/>
  <c r="N76" i="24"/>
  <c r="N78" i="24"/>
  <c r="N79" i="24"/>
  <c r="N81" i="24"/>
  <c r="N82" i="24"/>
  <c r="N84" i="24"/>
  <c r="N85" i="24"/>
  <c r="N87" i="24"/>
  <c r="N88" i="24"/>
  <c r="N90" i="24"/>
  <c r="N91" i="24"/>
  <c r="N8" i="24"/>
  <c r="N9" i="24"/>
  <c r="N11" i="24"/>
  <c r="N12" i="24"/>
  <c r="N14" i="24"/>
  <c r="N15" i="24"/>
  <c r="N17" i="24"/>
  <c r="N19" i="24"/>
  <c r="N20" i="24"/>
  <c r="N22" i="24"/>
  <c r="N23" i="24"/>
  <c r="N25" i="24"/>
  <c r="N26" i="24"/>
  <c r="N28" i="24"/>
  <c r="N29" i="24"/>
  <c r="N31" i="24"/>
  <c r="N32" i="24"/>
  <c r="N34" i="24"/>
  <c r="N35" i="24"/>
  <c r="N37" i="24"/>
  <c r="N38" i="24"/>
  <c r="N40" i="24"/>
  <c r="N41" i="24"/>
  <c r="N43" i="24"/>
  <c r="N44" i="24"/>
  <c r="F101" i="24"/>
  <c r="F102" i="24"/>
  <c r="F103" i="24"/>
  <c r="F104" i="24"/>
  <c r="F105" i="24"/>
  <c r="F106" i="24"/>
  <c r="F107" i="24"/>
  <c r="F108" i="24"/>
  <c r="F109" i="24"/>
  <c r="F110" i="24"/>
  <c r="F111" i="24"/>
  <c r="F112" i="24"/>
  <c r="F113" i="24"/>
  <c r="F114" i="24"/>
  <c r="F115" i="24"/>
  <c r="F116" i="24"/>
  <c r="F117" i="24"/>
  <c r="F118" i="24"/>
  <c r="F119" i="24"/>
  <c r="F120" i="24"/>
  <c r="F121" i="24"/>
  <c r="F122" i="24"/>
  <c r="F123" i="24"/>
  <c r="F124" i="24"/>
  <c r="F125" i="24"/>
  <c r="F126" i="24"/>
  <c r="F127" i="24"/>
  <c r="F128" i="24"/>
  <c r="F129" i="24"/>
  <c r="F130" i="24"/>
  <c r="F131" i="24"/>
  <c r="F132" i="24"/>
  <c r="F133" i="24"/>
  <c r="F134" i="24"/>
  <c r="F135" i="24"/>
  <c r="F136" i="24"/>
  <c r="F137" i="24"/>
  <c r="F138" i="24"/>
  <c r="F92" i="24"/>
  <c r="N60" i="24" s="1"/>
  <c r="F93" i="24"/>
  <c r="F94" i="24"/>
  <c r="N13" i="24"/>
  <c r="F46" i="24"/>
  <c r="F47" i="24"/>
  <c r="F45" i="22"/>
  <c r="F56" i="21"/>
  <c r="F57" i="21"/>
  <c r="F58" i="21"/>
  <c r="F59" i="21"/>
  <c r="F60" i="21"/>
  <c r="F61" i="21"/>
  <c r="F62" i="21"/>
  <c r="F63" i="21"/>
  <c r="F64" i="21"/>
  <c r="F65" i="21"/>
  <c r="F66" i="21"/>
  <c r="F67" i="21"/>
  <c r="F68" i="21"/>
  <c r="F70" i="21"/>
  <c r="F71" i="21"/>
  <c r="F45" i="21"/>
  <c r="N47" i="21" s="1"/>
  <c r="F21" i="21"/>
  <c r="N36" i="21"/>
  <c r="F7" i="21"/>
  <c r="N12" i="21" l="1"/>
  <c r="F55" i="21"/>
  <c r="N77" i="28"/>
  <c r="N76" i="28"/>
  <c r="Q65" i="33"/>
  <c r="Q64" i="33"/>
  <c r="N38" i="28"/>
  <c r="P64" i="33"/>
  <c r="P65" i="33"/>
  <c r="N75" i="28"/>
  <c r="N74" i="28"/>
  <c r="N36" i="28"/>
  <c r="N78" i="28"/>
  <c r="N27" i="33"/>
  <c r="F141" i="24"/>
  <c r="N47" i="26"/>
  <c r="N28" i="33"/>
  <c r="N71" i="28"/>
  <c r="F143" i="12"/>
  <c r="N11" i="21"/>
  <c r="N74" i="24"/>
  <c r="N69" i="28"/>
  <c r="N94" i="26"/>
  <c r="N73" i="28"/>
  <c r="N72" i="28"/>
  <c r="N47" i="24"/>
  <c r="N36" i="24"/>
  <c r="N27" i="26"/>
  <c r="N34" i="28"/>
  <c r="N30" i="28"/>
  <c r="N46" i="24"/>
  <c r="N24" i="24"/>
  <c r="N86" i="24"/>
  <c r="N16" i="26"/>
  <c r="N33" i="28"/>
  <c r="N24" i="26"/>
  <c r="N93" i="24"/>
  <c r="N16" i="24"/>
  <c r="N32" i="28"/>
  <c r="N54" i="24"/>
  <c r="N46" i="26"/>
  <c r="N30" i="26"/>
  <c r="N48" i="12"/>
  <c r="F142" i="12"/>
  <c r="N40" i="12"/>
  <c r="N16" i="12"/>
  <c r="N43" i="21"/>
  <c r="N35" i="21"/>
  <c r="N19" i="21"/>
  <c r="N26" i="33"/>
  <c r="N16" i="33"/>
  <c r="N7" i="33"/>
  <c r="N33" i="33"/>
  <c r="N32" i="33"/>
  <c r="N30" i="33"/>
  <c r="N29" i="33"/>
  <c r="N70" i="28"/>
  <c r="N57" i="28"/>
  <c r="N46" i="28"/>
  <c r="N18" i="28"/>
  <c r="N7" i="28"/>
  <c r="N39" i="28"/>
  <c r="N88" i="12"/>
  <c r="N64" i="12"/>
  <c r="N79" i="12"/>
  <c r="N55" i="12"/>
  <c r="N70" i="12"/>
  <c r="N85" i="12"/>
  <c r="N61" i="12"/>
  <c r="F144" i="12"/>
  <c r="N76" i="12"/>
  <c r="N91" i="12"/>
  <c r="N67" i="12"/>
  <c r="N82" i="12"/>
  <c r="N47" i="12"/>
  <c r="N31" i="12"/>
  <c r="N7" i="12"/>
  <c r="N22" i="12"/>
  <c r="N37" i="12"/>
  <c r="N13" i="12"/>
  <c r="N28" i="12"/>
  <c r="N43" i="12"/>
  <c r="N19" i="12"/>
  <c r="N34" i="12"/>
  <c r="N10" i="12"/>
  <c r="N86" i="26"/>
  <c r="N54" i="26"/>
  <c r="N77" i="26"/>
  <c r="N68" i="26"/>
  <c r="N60" i="26"/>
  <c r="N93" i="26"/>
  <c r="N83" i="26"/>
  <c r="N74" i="26"/>
  <c r="N89" i="26"/>
  <c r="N65" i="26"/>
  <c r="N57" i="26"/>
  <c r="N80" i="26"/>
  <c r="N71" i="26"/>
  <c r="N21" i="26"/>
  <c r="N13" i="26"/>
  <c r="N36" i="26"/>
  <c r="N42" i="26"/>
  <c r="N18" i="26"/>
  <c r="N10" i="26"/>
  <c r="N33" i="26"/>
  <c r="N39" i="26"/>
  <c r="N83" i="25"/>
  <c r="N60" i="25"/>
  <c r="N68" i="25"/>
  <c r="N77" i="25"/>
  <c r="N54" i="25"/>
  <c r="N86" i="25"/>
  <c r="N63" i="25"/>
  <c r="N71" i="25"/>
  <c r="N80" i="25"/>
  <c r="N57" i="25"/>
  <c r="N65" i="25"/>
  <c r="N89" i="25"/>
  <c r="N74" i="25"/>
  <c r="N93" i="25"/>
  <c r="N87" i="25"/>
  <c r="N94" i="25"/>
  <c r="N88" i="25"/>
  <c r="N47" i="25"/>
  <c r="F141" i="25"/>
  <c r="N46" i="25"/>
  <c r="F140" i="25"/>
  <c r="N13" i="25"/>
  <c r="N21" i="25"/>
  <c r="N36" i="25"/>
  <c r="N30" i="25"/>
  <c r="N7" i="25"/>
  <c r="N39" i="25"/>
  <c r="F139" i="25"/>
  <c r="N16" i="25"/>
  <c r="N24" i="25"/>
  <c r="N33" i="25"/>
  <c r="N10" i="25"/>
  <c r="N18" i="25"/>
  <c r="N42" i="25"/>
  <c r="N27" i="25"/>
  <c r="N83" i="24"/>
  <c r="N71" i="24"/>
  <c r="N63" i="24"/>
  <c r="N94" i="24"/>
  <c r="N89" i="24"/>
  <c r="N77" i="24"/>
  <c r="N65" i="24"/>
  <c r="N57" i="24"/>
  <c r="N80" i="24"/>
  <c r="N68" i="24"/>
  <c r="F140" i="24"/>
  <c r="N39" i="24"/>
  <c r="N27" i="24"/>
  <c r="N7" i="24"/>
  <c r="F139" i="24"/>
  <c r="N42" i="24"/>
  <c r="N30" i="24"/>
  <c r="N18" i="24"/>
  <c r="N10" i="24"/>
  <c r="N33" i="24"/>
  <c r="N21" i="24"/>
  <c r="N47" i="22"/>
  <c r="N46" i="22"/>
  <c r="N46" i="21"/>
  <c r="F69" i="21"/>
  <c r="N42" i="21"/>
  <c r="N34" i="21"/>
  <c r="N41" i="21"/>
  <c r="N33" i="21"/>
  <c r="N40" i="21"/>
  <c r="N39" i="21"/>
  <c r="F48" i="21"/>
  <c r="N38" i="21"/>
  <c r="N32" i="21"/>
  <c r="N37" i="21"/>
  <c r="N44" i="21"/>
  <c r="N22" i="21"/>
  <c r="N23" i="21"/>
  <c r="N18" i="21"/>
  <c r="N10" i="21"/>
  <c r="N17" i="21"/>
  <c r="N9" i="21"/>
  <c r="N16" i="21"/>
  <c r="F24" i="21"/>
  <c r="N21" i="21" s="1"/>
  <c r="N15" i="21"/>
  <c r="N14" i="21"/>
  <c r="N8" i="21"/>
  <c r="N13" i="21"/>
  <c r="N20" i="21"/>
  <c r="F58" i="33"/>
  <c r="F59" i="33"/>
  <c r="N45" i="30"/>
  <c r="F54" i="30"/>
  <c r="F55" i="30"/>
  <c r="F56" i="30"/>
  <c r="F57" i="30"/>
  <c r="F60" i="30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122" i="26"/>
  <c r="F123" i="26"/>
  <c r="F124" i="26"/>
  <c r="F125" i="26"/>
  <c r="F126" i="26"/>
  <c r="F127" i="26"/>
  <c r="F128" i="26"/>
  <c r="F129" i="26"/>
  <c r="F130" i="26"/>
  <c r="F131" i="26"/>
  <c r="F132" i="26"/>
  <c r="F133" i="26"/>
  <c r="F134" i="26"/>
  <c r="F135" i="26"/>
  <c r="F136" i="26"/>
  <c r="F137" i="26"/>
  <c r="F138" i="26"/>
  <c r="F139" i="26"/>
  <c r="F140" i="26"/>
  <c r="F141" i="26"/>
  <c r="F56" i="23"/>
  <c r="F57" i="23"/>
  <c r="F58" i="23"/>
  <c r="F59" i="23"/>
  <c r="F60" i="23"/>
  <c r="F61" i="23"/>
  <c r="F62" i="23"/>
  <c r="F63" i="23"/>
  <c r="F64" i="23"/>
  <c r="F65" i="23"/>
  <c r="F66" i="23"/>
  <c r="F67" i="23"/>
  <c r="F68" i="23"/>
  <c r="F70" i="23"/>
  <c r="F71" i="23"/>
  <c r="F31" i="23"/>
  <c r="F45" i="23"/>
  <c r="F7" i="23"/>
  <c r="F21" i="23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70" i="22"/>
  <c r="F71" i="22"/>
  <c r="F21" i="22"/>
  <c r="F31" i="22"/>
  <c r="E25" i="20"/>
  <c r="E26" i="20"/>
  <c r="E25" i="19"/>
  <c r="E26" i="19"/>
  <c r="E18" i="20"/>
  <c r="M16" i="20" s="1"/>
  <c r="E9" i="20"/>
  <c r="M7" i="20" s="1"/>
  <c r="M16" i="19"/>
  <c r="E27" i="19"/>
  <c r="T65" i="33" l="1"/>
  <c r="T64" i="33"/>
  <c r="N65" i="33"/>
  <c r="N64" i="33"/>
  <c r="N25" i="33"/>
  <c r="N29" i="28"/>
  <c r="N45" i="24"/>
  <c r="N54" i="30"/>
  <c r="N92" i="24"/>
  <c r="N45" i="26"/>
  <c r="M8" i="19"/>
  <c r="N63" i="33"/>
  <c r="N61" i="33"/>
  <c r="N60" i="33"/>
  <c r="N62" i="33"/>
  <c r="N59" i="33"/>
  <c r="N40" i="33"/>
  <c r="N49" i="33"/>
  <c r="N66" i="33"/>
  <c r="N57" i="30"/>
  <c r="N56" i="30"/>
  <c r="N55" i="30"/>
  <c r="N60" i="30"/>
  <c r="N68" i="28"/>
  <c r="N94" i="12"/>
  <c r="N46" i="12"/>
  <c r="N92" i="26"/>
  <c r="N92" i="25"/>
  <c r="N45" i="25"/>
  <c r="N47" i="23"/>
  <c r="N46" i="23"/>
  <c r="N33" i="23"/>
  <c r="N41" i="23"/>
  <c r="N34" i="23"/>
  <c r="N42" i="23"/>
  <c r="N35" i="23"/>
  <c r="N43" i="23"/>
  <c r="N36" i="23"/>
  <c r="N44" i="23"/>
  <c r="N37" i="23"/>
  <c r="N32" i="23"/>
  <c r="N38" i="23"/>
  <c r="N40" i="23"/>
  <c r="N39" i="23"/>
  <c r="N22" i="23"/>
  <c r="N23" i="23"/>
  <c r="N16" i="23"/>
  <c r="F24" i="23"/>
  <c r="N21" i="23" s="1"/>
  <c r="N9" i="23"/>
  <c r="N17" i="23"/>
  <c r="N10" i="23"/>
  <c r="N18" i="23"/>
  <c r="N11" i="23"/>
  <c r="N19" i="23"/>
  <c r="N12" i="23"/>
  <c r="N20" i="23"/>
  <c r="N13" i="23"/>
  <c r="N8" i="23"/>
  <c r="N15" i="23"/>
  <c r="N14" i="23"/>
  <c r="F55" i="23"/>
  <c r="F48" i="22"/>
  <c r="N45" i="22" s="1"/>
  <c r="N33" i="22"/>
  <c r="N41" i="22"/>
  <c r="N43" i="22"/>
  <c r="N37" i="22"/>
  <c r="N34" i="22"/>
  <c r="N42" i="22"/>
  <c r="N35" i="22"/>
  <c r="N44" i="22"/>
  <c r="N32" i="22"/>
  <c r="N38" i="22"/>
  <c r="N36" i="22"/>
  <c r="N39" i="22"/>
  <c r="N40" i="22"/>
  <c r="F69" i="22"/>
  <c r="N23" i="22"/>
  <c r="N22" i="22"/>
  <c r="N12" i="22"/>
  <c r="N20" i="22"/>
  <c r="N13" i="22"/>
  <c r="N8" i="22"/>
  <c r="N14" i="22"/>
  <c r="N11" i="22"/>
  <c r="N15" i="22"/>
  <c r="F24" i="22"/>
  <c r="N21" i="22" s="1"/>
  <c r="N16" i="22"/>
  <c r="N9" i="22"/>
  <c r="N17" i="22"/>
  <c r="N10" i="22"/>
  <c r="N18" i="22"/>
  <c r="N19" i="22"/>
  <c r="N45" i="21"/>
  <c r="N48" i="21" s="1"/>
  <c r="F72" i="21"/>
  <c r="N7" i="21"/>
  <c r="E27" i="20"/>
  <c r="M17" i="20"/>
  <c r="M18" i="20" s="1"/>
  <c r="M8" i="20"/>
  <c r="M9" i="20" s="1"/>
  <c r="M17" i="19"/>
  <c r="M18" i="19" s="1"/>
  <c r="M7" i="19"/>
  <c r="N7" i="30"/>
  <c r="N15" i="30"/>
  <c r="N30" i="30"/>
  <c r="N27" i="30"/>
  <c r="N26" i="30"/>
  <c r="N37" i="30"/>
  <c r="N25" i="30"/>
  <c r="N24" i="30"/>
  <c r="F69" i="23"/>
  <c r="F55" i="22"/>
  <c r="F48" i="23"/>
  <c r="N23" i="30" l="1"/>
  <c r="M9" i="19"/>
  <c r="N58" i="33"/>
  <c r="F72" i="23"/>
  <c r="N45" i="23"/>
  <c r="N31" i="23"/>
  <c r="N7" i="23"/>
  <c r="N24" i="23" s="1"/>
  <c r="N31" i="22"/>
  <c r="N48" i="22" s="1"/>
  <c r="N7" i="22"/>
  <c r="N24" i="22" s="1"/>
  <c r="F72" i="22"/>
  <c r="N53" i="30"/>
  <c r="E68" i="28"/>
  <c r="E69" i="28"/>
  <c r="E70" i="28"/>
  <c r="E71" i="28"/>
  <c r="E72" i="28"/>
  <c r="E73" i="28"/>
  <c r="E78" i="28"/>
  <c r="I21" i="21"/>
  <c r="H21" i="21"/>
  <c r="M77" i="28" l="1"/>
  <c r="M76" i="28"/>
  <c r="Q35" i="28"/>
  <c r="Q37" i="28"/>
  <c r="M75" i="28"/>
  <c r="M74" i="28"/>
  <c r="N48" i="23"/>
  <c r="P5" i="33"/>
  <c r="P35" i="30"/>
  <c r="H35" i="30"/>
  <c r="H44" i="28"/>
  <c r="H101" i="12"/>
  <c r="H52" i="26"/>
  <c r="P5" i="26"/>
  <c r="H52" i="25"/>
  <c r="P52" i="24"/>
  <c r="P5" i="24"/>
  <c r="H29" i="23"/>
  <c r="G14" i="20"/>
  <c r="O5" i="20"/>
  <c r="G23" i="19"/>
  <c r="T37" i="28" l="1"/>
  <c r="T35" i="28"/>
  <c r="I59" i="33"/>
  <c r="H59" i="33"/>
  <c r="E59" i="33"/>
  <c r="D59" i="33"/>
  <c r="C59" i="33"/>
  <c r="E58" i="33"/>
  <c r="S57" i="33"/>
  <c r="Q57" i="33"/>
  <c r="P57" i="33"/>
  <c r="M57" i="33"/>
  <c r="S54" i="33"/>
  <c r="Q54" i="33"/>
  <c r="P54" i="33"/>
  <c r="M54" i="33"/>
  <c r="S53" i="33"/>
  <c r="Q53" i="33"/>
  <c r="P53" i="33"/>
  <c r="M53" i="33"/>
  <c r="S52" i="33"/>
  <c r="Q52" i="33"/>
  <c r="P52" i="33"/>
  <c r="M52" i="33"/>
  <c r="S51" i="33"/>
  <c r="Q51" i="33"/>
  <c r="P51" i="33"/>
  <c r="M51" i="33"/>
  <c r="S50" i="33"/>
  <c r="Q50" i="33"/>
  <c r="P50" i="33"/>
  <c r="M50" i="33"/>
  <c r="S49" i="33"/>
  <c r="S48" i="33"/>
  <c r="Q48" i="33"/>
  <c r="P48" i="33"/>
  <c r="M48" i="33"/>
  <c r="S45" i="33"/>
  <c r="Q45" i="33"/>
  <c r="P45" i="33"/>
  <c r="M45" i="33"/>
  <c r="S44" i="33"/>
  <c r="Q44" i="33"/>
  <c r="P44" i="33"/>
  <c r="M44" i="33"/>
  <c r="S43" i="33"/>
  <c r="Q43" i="33"/>
  <c r="P43" i="33"/>
  <c r="M43" i="33"/>
  <c r="S42" i="33"/>
  <c r="Q42" i="33"/>
  <c r="P42" i="33"/>
  <c r="M42" i="33"/>
  <c r="S41" i="33"/>
  <c r="Q41" i="33"/>
  <c r="P41" i="33"/>
  <c r="M41" i="33"/>
  <c r="S40" i="33"/>
  <c r="I33" i="33"/>
  <c r="H33" i="33"/>
  <c r="E33" i="33"/>
  <c r="D33" i="33"/>
  <c r="C33" i="33"/>
  <c r="I32" i="33"/>
  <c r="H32" i="33"/>
  <c r="E32" i="33"/>
  <c r="D32" i="33"/>
  <c r="C32" i="33"/>
  <c r="I30" i="33"/>
  <c r="H30" i="33"/>
  <c r="E30" i="33"/>
  <c r="D30" i="33"/>
  <c r="C30" i="33"/>
  <c r="I29" i="33"/>
  <c r="H29" i="33"/>
  <c r="E29" i="33"/>
  <c r="D29" i="33"/>
  <c r="C29" i="33"/>
  <c r="I28" i="33"/>
  <c r="H28" i="33"/>
  <c r="E28" i="33"/>
  <c r="D28" i="33"/>
  <c r="C28" i="33"/>
  <c r="I27" i="33"/>
  <c r="H27" i="33"/>
  <c r="E27" i="33"/>
  <c r="D27" i="33"/>
  <c r="C27" i="33"/>
  <c r="I26" i="33"/>
  <c r="H26" i="33"/>
  <c r="P26" i="33" s="1"/>
  <c r="E26" i="33"/>
  <c r="D26" i="33"/>
  <c r="C26" i="33"/>
  <c r="E25" i="33"/>
  <c r="M31" i="33" s="1"/>
  <c r="S24" i="33"/>
  <c r="Q24" i="33"/>
  <c r="P24" i="33"/>
  <c r="M24" i="33"/>
  <c r="S23" i="33"/>
  <c r="Q23" i="33"/>
  <c r="P23" i="33"/>
  <c r="M23" i="33"/>
  <c r="S21" i="33"/>
  <c r="Q21" i="33"/>
  <c r="P21" i="33"/>
  <c r="M21" i="33"/>
  <c r="S20" i="33"/>
  <c r="Q20" i="33"/>
  <c r="P20" i="33"/>
  <c r="M20" i="33"/>
  <c r="S19" i="33"/>
  <c r="Q19" i="33"/>
  <c r="P19" i="33"/>
  <c r="M19" i="33"/>
  <c r="S18" i="33"/>
  <c r="Q18" i="33"/>
  <c r="P18" i="33"/>
  <c r="M18" i="33"/>
  <c r="S17" i="33"/>
  <c r="Q17" i="33"/>
  <c r="P17" i="33"/>
  <c r="M17" i="33"/>
  <c r="S16" i="33"/>
  <c r="K24" i="33"/>
  <c r="Q15" i="33"/>
  <c r="P15" i="33"/>
  <c r="M15" i="33"/>
  <c r="Q14" i="33"/>
  <c r="S12" i="33"/>
  <c r="Q12" i="33"/>
  <c r="P12" i="33"/>
  <c r="M12" i="33"/>
  <c r="S11" i="33"/>
  <c r="Q11" i="33"/>
  <c r="P11" i="33"/>
  <c r="M11" i="33"/>
  <c r="S10" i="33"/>
  <c r="Q10" i="33"/>
  <c r="P10" i="33"/>
  <c r="M10" i="33"/>
  <c r="S9" i="33"/>
  <c r="Q9" i="33"/>
  <c r="P9" i="33"/>
  <c r="M9" i="33"/>
  <c r="S8" i="33"/>
  <c r="Q8" i="33"/>
  <c r="P8" i="33"/>
  <c r="M8" i="33"/>
  <c r="S7" i="33"/>
  <c r="S38" i="30"/>
  <c r="S39" i="30"/>
  <c r="S40" i="30"/>
  <c r="S41" i="30"/>
  <c r="S45" i="30"/>
  <c r="S46" i="30"/>
  <c r="S37" i="30"/>
  <c r="P47" i="30"/>
  <c r="Q47" i="30"/>
  <c r="P48" i="30"/>
  <c r="Q48" i="30"/>
  <c r="P49" i="30"/>
  <c r="Q49" i="30"/>
  <c r="P52" i="30"/>
  <c r="Q52" i="30"/>
  <c r="Q46" i="30"/>
  <c r="P46" i="30"/>
  <c r="P39" i="30"/>
  <c r="Q39" i="30"/>
  <c r="P40" i="30"/>
  <c r="Q40" i="30"/>
  <c r="P41" i="30"/>
  <c r="Q41" i="30"/>
  <c r="P44" i="30"/>
  <c r="Q44" i="30"/>
  <c r="Q38" i="30"/>
  <c r="P38" i="30"/>
  <c r="H54" i="30"/>
  <c r="I54" i="30"/>
  <c r="H55" i="30"/>
  <c r="I55" i="30"/>
  <c r="H56" i="30"/>
  <c r="I56" i="30"/>
  <c r="H57" i="30"/>
  <c r="I57" i="30"/>
  <c r="H60" i="30"/>
  <c r="I60" i="30"/>
  <c r="E53" i="30"/>
  <c r="S8" i="30"/>
  <c r="S9" i="30"/>
  <c r="S10" i="30"/>
  <c r="S15" i="30"/>
  <c r="S16" i="30"/>
  <c r="S7" i="30"/>
  <c r="P17" i="30"/>
  <c r="Q17" i="30"/>
  <c r="P18" i="30"/>
  <c r="Q18" i="30"/>
  <c r="P19" i="30"/>
  <c r="Q19" i="30"/>
  <c r="Q16" i="30"/>
  <c r="P16" i="30"/>
  <c r="P9" i="30"/>
  <c r="Q9" i="30"/>
  <c r="P10" i="30"/>
  <c r="Q10" i="30"/>
  <c r="P14" i="30"/>
  <c r="Q14" i="30"/>
  <c r="Q8" i="30"/>
  <c r="P8" i="30"/>
  <c r="P59" i="28"/>
  <c r="Q59" i="28"/>
  <c r="P60" i="28"/>
  <c r="Q60" i="28"/>
  <c r="P61" i="28"/>
  <c r="Q61" i="28"/>
  <c r="P62" i="28"/>
  <c r="Q62" i="28"/>
  <c r="Q58" i="28"/>
  <c r="P58" i="28"/>
  <c r="P48" i="28"/>
  <c r="Q48" i="28"/>
  <c r="P49" i="28"/>
  <c r="Q49" i="28"/>
  <c r="P50" i="28"/>
  <c r="Q50" i="28"/>
  <c r="P51" i="28"/>
  <c r="Q51" i="28"/>
  <c r="Q47" i="28"/>
  <c r="P47" i="28"/>
  <c r="S47" i="28"/>
  <c r="S48" i="28"/>
  <c r="S49" i="28"/>
  <c r="S50" i="28"/>
  <c r="S51" i="28"/>
  <c r="S57" i="28"/>
  <c r="S58" i="28"/>
  <c r="S59" i="28"/>
  <c r="S60" i="28"/>
  <c r="S61" i="28"/>
  <c r="S62" i="28"/>
  <c r="S46" i="28"/>
  <c r="H69" i="28"/>
  <c r="I69" i="28"/>
  <c r="H70" i="28"/>
  <c r="I70" i="28"/>
  <c r="H71" i="28"/>
  <c r="I71" i="28"/>
  <c r="H72" i="28"/>
  <c r="I72" i="28"/>
  <c r="H73" i="28"/>
  <c r="I73" i="28"/>
  <c r="H78" i="28"/>
  <c r="I78" i="28"/>
  <c r="S8" i="28"/>
  <c r="S18" i="28"/>
  <c r="S19" i="28"/>
  <c r="S20" i="28"/>
  <c r="S21" i="28"/>
  <c r="S22" i="28"/>
  <c r="S23" i="28"/>
  <c r="S29" i="28"/>
  <c r="S7" i="28"/>
  <c r="P20" i="28"/>
  <c r="Q20" i="28"/>
  <c r="P21" i="28"/>
  <c r="Q21" i="28"/>
  <c r="P22" i="28"/>
  <c r="Q22" i="28"/>
  <c r="P23" i="28"/>
  <c r="Q23" i="28"/>
  <c r="P25" i="28"/>
  <c r="Q25" i="28"/>
  <c r="P28" i="28"/>
  <c r="Q28" i="28"/>
  <c r="Q19" i="28"/>
  <c r="P19" i="28"/>
  <c r="P9" i="28"/>
  <c r="Q9" i="28"/>
  <c r="P10" i="28"/>
  <c r="Q10" i="28"/>
  <c r="P11" i="28"/>
  <c r="Q11" i="28"/>
  <c r="P12" i="28"/>
  <c r="Q12" i="28"/>
  <c r="P14" i="28"/>
  <c r="Q14" i="28"/>
  <c r="P17" i="28"/>
  <c r="Q17" i="28"/>
  <c r="Q8" i="28"/>
  <c r="P8" i="28"/>
  <c r="Q18" i="28"/>
  <c r="Q7" i="28"/>
  <c r="P18" i="28"/>
  <c r="P7" i="28"/>
  <c r="I30" i="28"/>
  <c r="I31" i="28"/>
  <c r="I32" i="28"/>
  <c r="I33" i="28"/>
  <c r="Q33" i="28" s="1"/>
  <c r="I34" i="28"/>
  <c r="Q34" i="28" s="1"/>
  <c r="I36" i="28"/>
  <c r="S36" i="28" s="1"/>
  <c r="I38" i="28"/>
  <c r="Q38" i="28" s="1"/>
  <c r="I39" i="28"/>
  <c r="S39" i="28" s="1"/>
  <c r="S56" i="12"/>
  <c r="S57" i="12"/>
  <c r="S58" i="12"/>
  <c r="S59" i="12"/>
  <c r="S60" i="12"/>
  <c r="S61" i="12"/>
  <c r="S62" i="12"/>
  <c r="S63" i="12"/>
  <c r="S64" i="12"/>
  <c r="S65" i="12"/>
  <c r="S66" i="12"/>
  <c r="S67" i="12"/>
  <c r="S68" i="12"/>
  <c r="S69" i="12"/>
  <c r="S70" i="12"/>
  <c r="S71" i="12"/>
  <c r="S72" i="12"/>
  <c r="S73" i="12"/>
  <c r="S74" i="12"/>
  <c r="S75" i="12"/>
  <c r="S76" i="12"/>
  <c r="S77" i="12"/>
  <c r="S78" i="12"/>
  <c r="S79" i="12"/>
  <c r="S80" i="12"/>
  <c r="S81" i="12"/>
  <c r="S82" i="12"/>
  <c r="S83" i="12"/>
  <c r="S84" i="12"/>
  <c r="S85" i="12"/>
  <c r="S86" i="12"/>
  <c r="S87" i="12"/>
  <c r="S88" i="12"/>
  <c r="S89" i="12"/>
  <c r="S90" i="12"/>
  <c r="S91" i="12"/>
  <c r="S92" i="12"/>
  <c r="S93" i="12"/>
  <c r="C104" i="12"/>
  <c r="D104" i="12"/>
  <c r="E104" i="12"/>
  <c r="H104" i="12"/>
  <c r="I104" i="12"/>
  <c r="C105" i="12"/>
  <c r="D105" i="12"/>
  <c r="E105" i="12"/>
  <c r="H105" i="12"/>
  <c r="I105" i="12"/>
  <c r="C106" i="12"/>
  <c r="D106" i="12"/>
  <c r="E106" i="12"/>
  <c r="H106" i="12"/>
  <c r="I106" i="12"/>
  <c r="C107" i="12"/>
  <c r="D107" i="12"/>
  <c r="E107" i="12"/>
  <c r="H107" i="12"/>
  <c r="I107" i="12"/>
  <c r="C108" i="12"/>
  <c r="D108" i="12"/>
  <c r="E108" i="12"/>
  <c r="H108" i="12"/>
  <c r="I108" i="12"/>
  <c r="C109" i="12"/>
  <c r="D109" i="12"/>
  <c r="E109" i="12"/>
  <c r="H109" i="12"/>
  <c r="I109" i="12"/>
  <c r="C110" i="12"/>
  <c r="D110" i="12"/>
  <c r="E110" i="12"/>
  <c r="H110" i="12"/>
  <c r="I110" i="12"/>
  <c r="C111" i="12"/>
  <c r="D111" i="12"/>
  <c r="E111" i="12"/>
  <c r="H111" i="12"/>
  <c r="I111" i="12"/>
  <c r="C112" i="12"/>
  <c r="D112" i="12"/>
  <c r="E112" i="12"/>
  <c r="H112" i="12"/>
  <c r="I112" i="12"/>
  <c r="C113" i="12"/>
  <c r="D113" i="12"/>
  <c r="E113" i="12"/>
  <c r="H113" i="12"/>
  <c r="I113" i="12"/>
  <c r="C114" i="12"/>
  <c r="D114" i="12"/>
  <c r="E114" i="12"/>
  <c r="H114" i="12"/>
  <c r="I114" i="12"/>
  <c r="C115" i="12"/>
  <c r="D115" i="12"/>
  <c r="E115" i="12"/>
  <c r="H115" i="12"/>
  <c r="I115" i="12"/>
  <c r="C116" i="12"/>
  <c r="D116" i="12"/>
  <c r="E116" i="12"/>
  <c r="H116" i="12"/>
  <c r="I116" i="12"/>
  <c r="C117" i="12"/>
  <c r="D117" i="12"/>
  <c r="E117" i="12"/>
  <c r="H117" i="12"/>
  <c r="I117" i="12"/>
  <c r="C118" i="12"/>
  <c r="D118" i="12"/>
  <c r="E118" i="12"/>
  <c r="H118" i="12"/>
  <c r="I118" i="12"/>
  <c r="C119" i="12"/>
  <c r="D119" i="12"/>
  <c r="E119" i="12"/>
  <c r="H119" i="12"/>
  <c r="I119" i="12"/>
  <c r="C120" i="12"/>
  <c r="D120" i="12"/>
  <c r="E120" i="12"/>
  <c r="H120" i="12"/>
  <c r="I120" i="12"/>
  <c r="C121" i="12"/>
  <c r="D121" i="12"/>
  <c r="E121" i="12"/>
  <c r="H121" i="12"/>
  <c r="I121" i="12"/>
  <c r="C122" i="12"/>
  <c r="D122" i="12"/>
  <c r="E122" i="12"/>
  <c r="H122" i="12"/>
  <c r="I122" i="12"/>
  <c r="C123" i="12"/>
  <c r="D123" i="12"/>
  <c r="E123" i="12"/>
  <c r="H123" i="12"/>
  <c r="I123" i="12"/>
  <c r="C124" i="12"/>
  <c r="D124" i="12"/>
  <c r="E124" i="12"/>
  <c r="H124" i="12"/>
  <c r="I124" i="12"/>
  <c r="C125" i="12"/>
  <c r="D125" i="12"/>
  <c r="E125" i="12"/>
  <c r="H125" i="12"/>
  <c r="I125" i="12"/>
  <c r="C126" i="12"/>
  <c r="D126" i="12"/>
  <c r="E126" i="12"/>
  <c r="H126" i="12"/>
  <c r="I126" i="12"/>
  <c r="C127" i="12"/>
  <c r="D127" i="12"/>
  <c r="E127" i="12"/>
  <c r="H127" i="12"/>
  <c r="I127" i="12"/>
  <c r="C128" i="12"/>
  <c r="D128" i="12"/>
  <c r="E128" i="12"/>
  <c r="H128" i="12"/>
  <c r="I128" i="12"/>
  <c r="C129" i="12"/>
  <c r="D129" i="12"/>
  <c r="E129" i="12"/>
  <c r="H129" i="12"/>
  <c r="I129" i="12"/>
  <c r="C130" i="12"/>
  <c r="D130" i="12"/>
  <c r="E130" i="12"/>
  <c r="H130" i="12"/>
  <c r="I130" i="12"/>
  <c r="C131" i="12"/>
  <c r="D131" i="12"/>
  <c r="E131" i="12"/>
  <c r="H131" i="12"/>
  <c r="I131" i="12"/>
  <c r="C132" i="12"/>
  <c r="D132" i="12"/>
  <c r="E132" i="12"/>
  <c r="H132" i="12"/>
  <c r="I132" i="12"/>
  <c r="C133" i="12"/>
  <c r="D133" i="12"/>
  <c r="E133" i="12"/>
  <c r="H133" i="12"/>
  <c r="I133" i="12"/>
  <c r="C134" i="12"/>
  <c r="D134" i="12"/>
  <c r="E134" i="12"/>
  <c r="H134" i="12"/>
  <c r="I134" i="12"/>
  <c r="C135" i="12"/>
  <c r="D135" i="12"/>
  <c r="E135" i="12"/>
  <c r="H135" i="12"/>
  <c r="I135" i="12"/>
  <c r="C136" i="12"/>
  <c r="D136" i="12"/>
  <c r="E136" i="12"/>
  <c r="H136" i="12"/>
  <c r="I136" i="12"/>
  <c r="C137" i="12"/>
  <c r="D137" i="12"/>
  <c r="E137" i="12"/>
  <c r="H137" i="12"/>
  <c r="I137" i="12"/>
  <c r="C138" i="12"/>
  <c r="D138" i="12"/>
  <c r="E138" i="12"/>
  <c r="H138" i="12"/>
  <c r="I138" i="12"/>
  <c r="C139" i="12"/>
  <c r="D139" i="12"/>
  <c r="E139" i="12"/>
  <c r="H139" i="12"/>
  <c r="I139" i="12"/>
  <c r="C140" i="12"/>
  <c r="D140" i="12"/>
  <c r="E140" i="12"/>
  <c r="H140" i="12"/>
  <c r="I140" i="12"/>
  <c r="C141" i="12"/>
  <c r="D141" i="12"/>
  <c r="E141" i="12"/>
  <c r="H141" i="12"/>
  <c r="I141" i="12"/>
  <c r="D103" i="12"/>
  <c r="E103" i="12"/>
  <c r="H103" i="12"/>
  <c r="I103" i="12"/>
  <c r="Q93" i="12"/>
  <c r="P93" i="12"/>
  <c r="Q92" i="12"/>
  <c r="P92" i="12"/>
  <c r="Q90" i="12"/>
  <c r="P90" i="12"/>
  <c r="Q89" i="12"/>
  <c r="P89" i="12"/>
  <c r="Q87" i="12"/>
  <c r="P87" i="12"/>
  <c r="Q86" i="12"/>
  <c r="P86" i="12"/>
  <c r="Q84" i="12"/>
  <c r="P84" i="12"/>
  <c r="Q83" i="12"/>
  <c r="P83" i="12"/>
  <c r="Q81" i="12"/>
  <c r="P81" i="12"/>
  <c r="Q80" i="12"/>
  <c r="P80" i="12"/>
  <c r="Q78" i="12"/>
  <c r="P78" i="12"/>
  <c r="Q77" i="12"/>
  <c r="P77" i="12"/>
  <c r="Q75" i="12"/>
  <c r="P75" i="12"/>
  <c r="Q74" i="12"/>
  <c r="P74" i="12"/>
  <c r="Q72" i="12"/>
  <c r="P72" i="12"/>
  <c r="Q71" i="12"/>
  <c r="P71" i="12"/>
  <c r="Q69" i="12"/>
  <c r="P69" i="12"/>
  <c r="Q68" i="12"/>
  <c r="P68" i="12"/>
  <c r="Q66" i="12"/>
  <c r="P66" i="12"/>
  <c r="Q65" i="12"/>
  <c r="P65" i="12"/>
  <c r="Q63" i="12"/>
  <c r="P63" i="12"/>
  <c r="Q62" i="12"/>
  <c r="P62" i="12"/>
  <c r="Q60" i="12"/>
  <c r="P60" i="12"/>
  <c r="Q59" i="12"/>
  <c r="P59" i="12"/>
  <c r="Q57" i="12"/>
  <c r="P57" i="12"/>
  <c r="Q56" i="12"/>
  <c r="P56" i="12"/>
  <c r="H94" i="12"/>
  <c r="P91" i="12" s="1"/>
  <c r="I94" i="12"/>
  <c r="Q82" i="12" s="1"/>
  <c r="H95" i="12"/>
  <c r="I95" i="12"/>
  <c r="H96" i="12"/>
  <c r="I96" i="12"/>
  <c r="D47" i="12"/>
  <c r="E47" i="12"/>
  <c r="H47" i="12"/>
  <c r="I47" i="12"/>
  <c r="D48" i="12"/>
  <c r="E48" i="12"/>
  <c r="H48" i="12"/>
  <c r="I48" i="12"/>
  <c r="C48" i="12"/>
  <c r="C47" i="12"/>
  <c r="D46" i="12"/>
  <c r="D142" i="12" s="1"/>
  <c r="E46" i="12"/>
  <c r="E142" i="12" s="1"/>
  <c r="H46" i="12"/>
  <c r="I46" i="12"/>
  <c r="S55" i="12"/>
  <c r="H92" i="26"/>
  <c r="I92" i="26"/>
  <c r="H93" i="26"/>
  <c r="I93" i="26"/>
  <c r="H94" i="26"/>
  <c r="I94" i="26"/>
  <c r="H45" i="26"/>
  <c r="I45" i="26"/>
  <c r="H46" i="26"/>
  <c r="I46" i="26"/>
  <c r="H47" i="26"/>
  <c r="I47" i="26"/>
  <c r="I92" i="25"/>
  <c r="I93" i="25"/>
  <c r="I94" i="25"/>
  <c r="H46" i="25"/>
  <c r="I46" i="25"/>
  <c r="H47" i="25"/>
  <c r="I47" i="25"/>
  <c r="H92" i="24"/>
  <c r="I92" i="24"/>
  <c r="H93" i="24"/>
  <c r="I93" i="24"/>
  <c r="H94" i="24"/>
  <c r="I94" i="24"/>
  <c r="Q76" i="28" l="1"/>
  <c r="T76" i="28" s="1"/>
  <c r="Q77" i="28"/>
  <c r="P30" i="33"/>
  <c r="P76" i="28"/>
  <c r="P77" i="28"/>
  <c r="Q59" i="30"/>
  <c r="Q58" i="30"/>
  <c r="M65" i="33"/>
  <c r="M64" i="33"/>
  <c r="T38" i="28"/>
  <c r="Q33" i="33"/>
  <c r="M59" i="30"/>
  <c r="M58" i="30"/>
  <c r="P7" i="33"/>
  <c r="P31" i="33"/>
  <c r="P37" i="30"/>
  <c r="P59" i="30"/>
  <c r="P58" i="30"/>
  <c r="Q16" i="33"/>
  <c r="Q31" i="33"/>
  <c r="Q36" i="28"/>
  <c r="T28" i="28"/>
  <c r="Q74" i="28"/>
  <c r="Q75" i="28"/>
  <c r="T14" i="28"/>
  <c r="T25" i="28"/>
  <c r="P75" i="28"/>
  <c r="P74" i="28"/>
  <c r="P28" i="33"/>
  <c r="P16" i="33"/>
  <c r="Q7" i="33"/>
  <c r="S23" i="30"/>
  <c r="L47" i="12"/>
  <c r="P32" i="33"/>
  <c r="T39" i="30"/>
  <c r="T34" i="28"/>
  <c r="S30" i="28"/>
  <c r="T17" i="28"/>
  <c r="T11" i="28"/>
  <c r="T22" i="28"/>
  <c r="Q39" i="28"/>
  <c r="K68" i="30"/>
  <c r="M47" i="12"/>
  <c r="S48" i="12"/>
  <c r="M49" i="33"/>
  <c r="M7" i="33"/>
  <c r="T9" i="30"/>
  <c r="T18" i="30"/>
  <c r="Q55" i="30"/>
  <c r="T41" i="30"/>
  <c r="Q73" i="28"/>
  <c r="K87" i="28"/>
  <c r="T49" i="28"/>
  <c r="H142" i="12"/>
  <c r="T77" i="12"/>
  <c r="Q25" i="30"/>
  <c r="T33" i="28"/>
  <c r="P29" i="28"/>
  <c r="T10" i="28"/>
  <c r="T21" i="28"/>
  <c r="T48" i="30"/>
  <c r="Q54" i="30"/>
  <c r="T40" i="30"/>
  <c r="P30" i="30"/>
  <c r="T10" i="30"/>
  <c r="T51" i="28"/>
  <c r="Q69" i="28"/>
  <c r="K88" i="28"/>
  <c r="S57" i="30"/>
  <c r="P56" i="30"/>
  <c r="T46" i="30"/>
  <c r="P57" i="30"/>
  <c r="Q57" i="30"/>
  <c r="T19" i="30"/>
  <c r="S25" i="30"/>
  <c r="T17" i="30"/>
  <c r="K75" i="30"/>
  <c r="K69" i="30"/>
  <c r="S72" i="28"/>
  <c r="K106" i="28"/>
  <c r="Q71" i="28"/>
  <c r="Q46" i="28"/>
  <c r="T48" i="28"/>
  <c r="T50" i="28"/>
  <c r="Q70" i="28"/>
  <c r="S31" i="28"/>
  <c r="T8" i="28"/>
  <c r="T12" i="28"/>
  <c r="T19" i="28"/>
  <c r="T23" i="28"/>
  <c r="K86" i="28"/>
  <c r="S96" i="12"/>
  <c r="T83" i="12"/>
  <c r="I142" i="12"/>
  <c r="T56" i="12"/>
  <c r="T68" i="12"/>
  <c r="T89" i="12"/>
  <c r="Q95" i="12"/>
  <c r="Q64" i="12"/>
  <c r="Q76" i="12"/>
  <c r="K138" i="12"/>
  <c r="K134" i="12"/>
  <c r="K130" i="12"/>
  <c r="K126" i="12"/>
  <c r="K122" i="12"/>
  <c r="K118" i="12"/>
  <c r="K114" i="12"/>
  <c r="K110" i="12"/>
  <c r="K106" i="12"/>
  <c r="T90" i="12"/>
  <c r="T86" i="12"/>
  <c r="T81" i="12"/>
  <c r="T93" i="12"/>
  <c r="T63" i="12"/>
  <c r="T69" i="12"/>
  <c r="K133" i="12"/>
  <c r="K109" i="12"/>
  <c r="T65" i="12"/>
  <c r="T71" i="12"/>
  <c r="K125" i="12"/>
  <c r="K117" i="12"/>
  <c r="Q47" i="12"/>
  <c r="H143" i="12"/>
  <c r="P47" i="12"/>
  <c r="K139" i="12"/>
  <c r="K135" i="12"/>
  <c r="K131" i="12"/>
  <c r="K123" i="12"/>
  <c r="K119" i="12"/>
  <c r="K111" i="12"/>
  <c r="P54" i="30"/>
  <c r="T49" i="30"/>
  <c r="K70" i="30"/>
  <c r="P45" i="30"/>
  <c r="S56" i="30"/>
  <c r="T38" i="30"/>
  <c r="T44" i="30"/>
  <c r="T47" i="30"/>
  <c r="P55" i="30"/>
  <c r="T52" i="30"/>
  <c r="S24" i="30"/>
  <c r="T14" i="30"/>
  <c r="T16" i="30"/>
  <c r="P24" i="30"/>
  <c r="Q27" i="30"/>
  <c r="Q7" i="30"/>
  <c r="Q24" i="30"/>
  <c r="P27" i="30"/>
  <c r="P15" i="30"/>
  <c r="K67" i="30"/>
  <c r="S26" i="30"/>
  <c r="Q15" i="30"/>
  <c r="P25" i="30"/>
  <c r="P26" i="30"/>
  <c r="T8" i="30"/>
  <c r="K76" i="30"/>
  <c r="P73" i="28"/>
  <c r="P69" i="28"/>
  <c r="Q57" i="28"/>
  <c r="T59" i="28"/>
  <c r="S71" i="28"/>
  <c r="T47" i="28"/>
  <c r="T62" i="28"/>
  <c r="T61" i="28"/>
  <c r="P70" i="28"/>
  <c r="K90" i="28"/>
  <c r="K85" i="28"/>
  <c r="K97" i="28"/>
  <c r="K89" i="28"/>
  <c r="T18" i="28"/>
  <c r="S32" i="28"/>
  <c r="Q29" i="28"/>
  <c r="T9" i="28"/>
  <c r="T20" i="28"/>
  <c r="K96" i="28"/>
  <c r="T57" i="12"/>
  <c r="T62" i="12"/>
  <c r="T66" i="12"/>
  <c r="T72" i="12"/>
  <c r="T87" i="12"/>
  <c r="T92" i="12"/>
  <c r="P58" i="12"/>
  <c r="P73" i="12"/>
  <c r="P88" i="12"/>
  <c r="Q88" i="12"/>
  <c r="T59" i="12"/>
  <c r="P64" i="12"/>
  <c r="T74" i="12"/>
  <c r="T78" i="12"/>
  <c r="T84" i="12"/>
  <c r="K103" i="12"/>
  <c r="S94" i="12"/>
  <c r="P85" i="12"/>
  <c r="T60" i="12"/>
  <c r="T75" i="12"/>
  <c r="T80" i="12"/>
  <c r="P61" i="12"/>
  <c r="P76" i="12"/>
  <c r="K140" i="12"/>
  <c r="K136" i="12"/>
  <c r="K132" i="12"/>
  <c r="K128" i="12"/>
  <c r="K124" i="12"/>
  <c r="K120" i="12"/>
  <c r="K116" i="12"/>
  <c r="K112" i="12"/>
  <c r="K108" i="12"/>
  <c r="K104" i="12"/>
  <c r="S47" i="12"/>
  <c r="K115" i="12"/>
  <c r="K107" i="12"/>
  <c r="S46" i="12"/>
  <c r="K127" i="12"/>
  <c r="H144" i="12"/>
  <c r="K141" i="12"/>
  <c r="K137" i="12"/>
  <c r="K129" i="12"/>
  <c r="K121" i="12"/>
  <c r="K113" i="12"/>
  <c r="K105" i="12"/>
  <c r="Q55" i="12"/>
  <c r="Q67" i="12"/>
  <c r="Q79" i="12"/>
  <c r="Q91" i="12"/>
  <c r="T91" i="12" s="1"/>
  <c r="Q96" i="12"/>
  <c r="S95" i="12"/>
  <c r="Q30" i="28"/>
  <c r="T30" i="28" s="1"/>
  <c r="T7" i="28"/>
  <c r="S34" i="28"/>
  <c r="S68" i="28"/>
  <c r="Q78" i="28"/>
  <c r="Q72" i="28"/>
  <c r="P7" i="30"/>
  <c r="Q26" i="30"/>
  <c r="Q60" i="30"/>
  <c r="S33" i="28"/>
  <c r="S73" i="28"/>
  <c r="P78" i="28"/>
  <c r="P72" i="28"/>
  <c r="S27" i="30"/>
  <c r="P60" i="30"/>
  <c r="S55" i="30"/>
  <c r="Q32" i="28"/>
  <c r="T60" i="28"/>
  <c r="P71" i="28"/>
  <c r="S54" i="30"/>
  <c r="Q61" i="12"/>
  <c r="Q73" i="12"/>
  <c r="Q85" i="12"/>
  <c r="I143" i="12"/>
  <c r="S70" i="28"/>
  <c r="Q30" i="30"/>
  <c r="Q56" i="30"/>
  <c r="S25" i="33"/>
  <c r="P70" i="12"/>
  <c r="P82" i="12"/>
  <c r="T82" i="12" s="1"/>
  <c r="P95" i="12"/>
  <c r="Q31" i="28"/>
  <c r="T31" i="28" s="1"/>
  <c r="S53" i="30"/>
  <c r="Q58" i="12"/>
  <c r="Q70" i="12"/>
  <c r="I144" i="12"/>
  <c r="S69" i="28"/>
  <c r="Q45" i="30"/>
  <c r="P55" i="12"/>
  <c r="P67" i="12"/>
  <c r="P79" i="12"/>
  <c r="P96" i="12"/>
  <c r="Q37" i="30"/>
  <c r="P49" i="33"/>
  <c r="T9" i="33"/>
  <c r="T11" i="33"/>
  <c r="T15" i="33"/>
  <c r="M16" i="33"/>
  <c r="T17" i="33"/>
  <c r="T19" i="33"/>
  <c r="T21" i="33"/>
  <c r="M26" i="33"/>
  <c r="M28" i="33"/>
  <c r="M30" i="33"/>
  <c r="T42" i="33"/>
  <c r="T44" i="33"/>
  <c r="T51" i="33"/>
  <c r="T53" i="33"/>
  <c r="T57" i="33"/>
  <c r="K73" i="33"/>
  <c r="K75" i="33"/>
  <c r="K77" i="33"/>
  <c r="K81" i="33"/>
  <c r="K83" i="33"/>
  <c r="K85" i="33"/>
  <c r="K87" i="33"/>
  <c r="K90" i="33"/>
  <c r="M60" i="33"/>
  <c r="P60" i="33"/>
  <c r="M62" i="33"/>
  <c r="P62" i="33"/>
  <c r="C25" i="33"/>
  <c r="T8" i="33"/>
  <c r="T10" i="33"/>
  <c r="T12" i="33"/>
  <c r="T18" i="33"/>
  <c r="T20" i="33"/>
  <c r="T23" i="33"/>
  <c r="T24" i="33"/>
  <c r="S26" i="33"/>
  <c r="S27" i="33"/>
  <c r="S28" i="33"/>
  <c r="S29" i="33"/>
  <c r="S30" i="33"/>
  <c r="M33" i="33"/>
  <c r="S33" i="33"/>
  <c r="M40" i="33"/>
  <c r="T41" i="33"/>
  <c r="T43" i="33"/>
  <c r="T45" i="33"/>
  <c r="T48" i="33"/>
  <c r="T50" i="33"/>
  <c r="T52" i="33"/>
  <c r="T54" i="33"/>
  <c r="S66" i="33"/>
  <c r="K74" i="33"/>
  <c r="K76" i="33"/>
  <c r="K78" i="33"/>
  <c r="K82" i="33"/>
  <c r="K84" i="33"/>
  <c r="K86" i="33"/>
  <c r="D25" i="33"/>
  <c r="L31" i="33" s="1"/>
  <c r="L8" i="33"/>
  <c r="L10" i="33"/>
  <c r="L12" i="33"/>
  <c r="L15" i="33"/>
  <c r="L24" i="33"/>
  <c r="L23" i="33"/>
  <c r="L17" i="33"/>
  <c r="L19" i="33"/>
  <c r="L21" i="33"/>
  <c r="L9" i="33"/>
  <c r="L11" i="33"/>
  <c r="L18" i="33"/>
  <c r="L20" i="33"/>
  <c r="Q26" i="33"/>
  <c r="T26" i="33" s="1"/>
  <c r="Q27" i="33"/>
  <c r="Q28" i="33"/>
  <c r="Q29" i="33"/>
  <c r="Q30" i="33"/>
  <c r="T30" i="33" s="1"/>
  <c r="Q32" i="33"/>
  <c r="P33" i="33"/>
  <c r="L41" i="33"/>
  <c r="L43" i="33"/>
  <c r="L45" i="33"/>
  <c r="L48" i="33"/>
  <c r="L57" i="33"/>
  <c r="L53" i="33"/>
  <c r="L51" i="33"/>
  <c r="L50" i="33"/>
  <c r="L52" i="33"/>
  <c r="L54" i="33"/>
  <c r="D58" i="33"/>
  <c r="S58" i="33"/>
  <c r="Q49" i="33"/>
  <c r="S59" i="33"/>
  <c r="Q59" i="33"/>
  <c r="S60" i="33"/>
  <c r="Q60" i="33"/>
  <c r="S61" i="33"/>
  <c r="Q61" i="33"/>
  <c r="S62" i="33"/>
  <c r="Q62" i="33"/>
  <c r="S63" i="33"/>
  <c r="Q63" i="33"/>
  <c r="M66" i="33"/>
  <c r="K8" i="33"/>
  <c r="K9" i="33"/>
  <c r="K10" i="33"/>
  <c r="K11" i="33"/>
  <c r="K12" i="33"/>
  <c r="K15" i="33"/>
  <c r="K17" i="33"/>
  <c r="K18" i="33"/>
  <c r="K19" i="33"/>
  <c r="K20" i="33"/>
  <c r="K21" i="33"/>
  <c r="K23" i="33"/>
  <c r="M27" i="33"/>
  <c r="P27" i="33"/>
  <c r="M29" i="33"/>
  <c r="P29" i="33"/>
  <c r="M32" i="33"/>
  <c r="Q40" i="33"/>
  <c r="L42" i="33"/>
  <c r="L44" i="33"/>
  <c r="P66" i="33"/>
  <c r="C58" i="33"/>
  <c r="K41" i="33"/>
  <c r="K42" i="33"/>
  <c r="K43" i="33"/>
  <c r="K44" i="33"/>
  <c r="K45" i="33"/>
  <c r="K48" i="33"/>
  <c r="K57" i="33"/>
  <c r="K54" i="33"/>
  <c r="K53" i="33"/>
  <c r="K52" i="33"/>
  <c r="K51" i="33"/>
  <c r="K50" i="33"/>
  <c r="M59" i="33"/>
  <c r="P59" i="33"/>
  <c r="M61" i="33"/>
  <c r="P61" i="33"/>
  <c r="M63" i="33"/>
  <c r="P63" i="33"/>
  <c r="Q66" i="33"/>
  <c r="T58" i="28"/>
  <c r="T28" i="33" l="1"/>
  <c r="T77" i="28"/>
  <c r="T58" i="30"/>
  <c r="P25" i="33"/>
  <c r="T59" i="30"/>
  <c r="Q25" i="33"/>
  <c r="T33" i="33"/>
  <c r="L61" i="33"/>
  <c r="L64" i="33"/>
  <c r="L65" i="33"/>
  <c r="K64" i="33"/>
  <c r="K65" i="33"/>
  <c r="K7" i="33"/>
  <c r="K31" i="33"/>
  <c r="P53" i="30"/>
  <c r="T31" i="33"/>
  <c r="K107" i="28"/>
  <c r="T74" i="28"/>
  <c r="T75" i="28"/>
  <c r="T36" i="28"/>
  <c r="T7" i="33"/>
  <c r="T16" i="33"/>
  <c r="T73" i="28"/>
  <c r="M25" i="33"/>
  <c r="T32" i="33"/>
  <c r="M58" i="33"/>
  <c r="T39" i="28"/>
  <c r="T30" i="30"/>
  <c r="T70" i="28"/>
  <c r="T57" i="28"/>
  <c r="Q68" i="28"/>
  <c r="K110" i="28"/>
  <c r="T47" i="12"/>
  <c r="T45" i="30"/>
  <c r="K16" i="33"/>
  <c r="T55" i="30"/>
  <c r="T54" i="30"/>
  <c r="P68" i="28"/>
  <c r="L62" i="33"/>
  <c r="K28" i="33"/>
  <c r="K40" i="33"/>
  <c r="L59" i="33"/>
  <c r="L7" i="33"/>
  <c r="T56" i="30"/>
  <c r="T7" i="30"/>
  <c r="T71" i="28"/>
  <c r="T29" i="28"/>
  <c r="K142" i="12"/>
  <c r="T58" i="12"/>
  <c r="T60" i="30"/>
  <c r="T25" i="30"/>
  <c r="T15" i="30"/>
  <c r="T27" i="30"/>
  <c r="P23" i="30"/>
  <c r="T69" i="28"/>
  <c r="K111" i="28"/>
  <c r="K91" i="33"/>
  <c r="T24" i="30"/>
  <c r="T46" i="28"/>
  <c r="K112" i="28"/>
  <c r="K143" i="12"/>
  <c r="T57" i="30"/>
  <c r="K117" i="28"/>
  <c r="K108" i="28"/>
  <c r="T96" i="12"/>
  <c r="T76" i="12"/>
  <c r="T64" i="12"/>
  <c r="T95" i="12"/>
  <c r="K144" i="12"/>
  <c r="T26" i="30"/>
  <c r="Q23" i="30"/>
  <c r="K109" i="28"/>
  <c r="T78" i="28"/>
  <c r="T85" i="12"/>
  <c r="T73" i="12"/>
  <c r="T61" i="12"/>
  <c r="T88" i="12"/>
  <c r="T79" i="12"/>
  <c r="Q53" i="30"/>
  <c r="T37" i="30"/>
  <c r="T67" i="12"/>
  <c r="Q94" i="12"/>
  <c r="T55" i="12"/>
  <c r="T70" i="12"/>
  <c r="T32" i="28"/>
  <c r="P94" i="12"/>
  <c r="T72" i="28"/>
  <c r="T40" i="33"/>
  <c r="K95" i="33"/>
  <c r="K93" i="33"/>
  <c r="P58" i="33"/>
  <c r="L66" i="33"/>
  <c r="L32" i="33"/>
  <c r="K59" i="33"/>
  <c r="K99" i="33"/>
  <c r="L33" i="33"/>
  <c r="K27" i="33"/>
  <c r="K33" i="33"/>
  <c r="L27" i="33"/>
  <c r="L63" i="33"/>
  <c r="L29" i="33"/>
  <c r="L16" i="33"/>
  <c r="K29" i="33"/>
  <c r="K63" i="33"/>
  <c r="L40" i="33"/>
  <c r="T62" i="33"/>
  <c r="L30" i="33"/>
  <c r="L28" i="33"/>
  <c r="L26" i="33"/>
  <c r="K32" i="33"/>
  <c r="K26" i="33"/>
  <c r="T66" i="33"/>
  <c r="K61" i="33"/>
  <c r="K62" i="33"/>
  <c r="K60" i="33"/>
  <c r="K49" i="33"/>
  <c r="T60" i="33"/>
  <c r="K30" i="33"/>
  <c r="K92" i="33"/>
  <c r="T63" i="33"/>
  <c r="T61" i="33"/>
  <c r="K96" i="33"/>
  <c r="K66" i="33"/>
  <c r="K94" i="33"/>
  <c r="L60" i="33"/>
  <c r="T59" i="33"/>
  <c r="Q58" i="33"/>
  <c r="T49" i="33"/>
  <c r="L49" i="33"/>
  <c r="T29" i="33"/>
  <c r="T27" i="33"/>
  <c r="H46" i="24"/>
  <c r="P46" i="24" s="1"/>
  <c r="I46" i="24"/>
  <c r="H47" i="24"/>
  <c r="P47" i="24" s="1"/>
  <c r="I47" i="24"/>
  <c r="E45" i="24"/>
  <c r="E46" i="24"/>
  <c r="T25" i="33" l="1"/>
  <c r="K25" i="33"/>
  <c r="T53" i="30"/>
  <c r="K58" i="33"/>
  <c r="T68" i="28"/>
  <c r="L25" i="33"/>
  <c r="T23" i="30"/>
  <c r="T58" i="33"/>
  <c r="T94" i="12"/>
  <c r="L58" i="33"/>
  <c r="C9" i="19" l="1"/>
  <c r="D9" i="19"/>
  <c r="B9" i="19"/>
  <c r="P8" i="19"/>
  <c r="Q48" i="12" l="1"/>
  <c r="S8" i="12"/>
  <c r="S9" i="12"/>
  <c r="S10" i="12"/>
  <c r="S11" i="12"/>
  <c r="S12" i="12"/>
  <c r="S13" i="12"/>
  <c r="S14" i="12"/>
  <c r="S15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S32" i="12"/>
  <c r="S33" i="12"/>
  <c r="S34" i="12"/>
  <c r="S35" i="12"/>
  <c r="S36" i="12"/>
  <c r="S37" i="12"/>
  <c r="S38" i="12"/>
  <c r="S39" i="12"/>
  <c r="S40" i="12"/>
  <c r="S41" i="12"/>
  <c r="S42" i="12"/>
  <c r="S43" i="12"/>
  <c r="S44" i="12"/>
  <c r="S45" i="12"/>
  <c r="S7" i="12"/>
  <c r="P7" i="12"/>
  <c r="P8" i="12"/>
  <c r="Q8" i="12"/>
  <c r="P9" i="12"/>
  <c r="Q9" i="12"/>
  <c r="P10" i="12"/>
  <c r="P11" i="12"/>
  <c r="Q11" i="12"/>
  <c r="P12" i="12"/>
  <c r="Q12" i="12"/>
  <c r="P13" i="12"/>
  <c r="P14" i="12"/>
  <c r="Q14" i="12"/>
  <c r="P15" i="12"/>
  <c r="Q15" i="12"/>
  <c r="P16" i="12"/>
  <c r="P17" i="12"/>
  <c r="Q17" i="12"/>
  <c r="P18" i="12"/>
  <c r="Q18" i="12"/>
  <c r="P19" i="12"/>
  <c r="P20" i="12"/>
  <c r="Q20" i="12"/>
  <c r="P21" i="12"/>
  <c r="Q21" i="12"/>
  <c r="P22" i="12"/>
  <c r="P23" i="12"/>
  <c r="Q23" i="12"/>
  <c r="P24" i="12"/>
  <c r="Q24" i="12"/>
  <c r="P25" i="12"/>
  <c r="P26" i="12"/>
  <c r="Q26" i="12"/>
  <c r="P27" i="12"/>
  <c r="Q27" i="12"/>
  <c r="P28" i="12"/>
  <c r="P29" i="12"/>
  <c r="Q29" i="12"/>
  <c r="P30" i="12"/>
  <c r="Q30" i="12"/>
  <c r="P31" i="12"/>
  <c r="P32" i="12"/>
  <c r="Q32" i="12"/>
  <c r="P33" i="12"/>
  <c r="Q33" i="12"/>
  <c r="P34" i="12"/>
  <c r="P35" i="12"/>
  <c r="Q35" i="12"/>
  <c r="P36" i="12"/>
  <c r="Q36" i="12"/>
  <c r="P37" i="12"/>
  <c r="P38" i="12"/>
  <c r="Q38" i="12"/>
  <c r="P39" i="12"/>
  <c r="Q39" i="12"/>
  <c r="P40" i="12"/>
  <c r="P41" i="12"/>
  <c r="Q41" i="12"/>
  <c r="P42" i="12"/>
  <c r="Q42" i="12"/>
  <c r="P43" i="12"/>
  <c r="P44" i="12"/>
  <c r="Q44" i="12"/>
  <c r="P45" i="12"/>
  <c r="Q45" i="12"/>
  <c r="P48" i="12"/>
  <c r="H101" i="26"/>
  <c r="I101" i="26"/>
  <c r="H102" i="26"/>
  <c r="I102" i="26"/>
  <c r="H103" i="26"/>
  <c r="I103" i="26"/>
  <c r="H104" i="26"/>
  <c r="I104" i="26"/>
  <c r="H105" i="26"/>
  <c r="I105" i="26"/>
  <c r="H106" i="26"/>
  <c r="I106" i="26"/>
  <c r="H107" i="26"/>
  <c r="I107" i="26"/>
  <c r="H108" i="26"/>
  <c r="I108" i="26"/>
  <c r="H109" i="26"/>
  <c r="I109" i="26"/>
  <c r="H110" i="26"/>
  <c r="I110" i="26"/>
  <c r="H111" i="26"/>
  <c r="I111" i="26"/>
  <c r="H112" i="26"/>
  <c r="I112" i="26"/>
  <c r="H113" i="26"/>
  <c r="I113" i="26"/>
  <c r="I114" i="26"/>
  <c r="K114" i="26" s="1"/>
  <c r="H115" i="26"/>
  <c r="I115" i="26"/>
  <c r="H116" i="26"/>
  <c r="I116" i="26"/>
  <c r="H117" i="26"/>
  <c r="I117" i="26"/>
  <c r="H118" i="26"/>
  <c r="I118" i="26"/>
  <c r="H119" i="26"/>
  <c r="I119" i="26"/>
  <c r="H120" i="26"/>
  <c r="I120" i="26"/>
  <c r="H121" i="26"/>
  <c r="I121" i="26"/>
  <c r="H122" i="26"/>
  <c r="I122" i="26"/>
  <c r="H123" i="26"/>
  <c r="I123" i="26"/>
  <c r="H124" i="26"/>
  <c r="I124" i="26"/>
  <c r="H125" i="26"/>
  <c r="I125" i="26"/>
  <c r="H126" i="26"/>
  <c r="I126" i="26"/>
  <c r="H127" i="26"/>
  <c r="I127" i="26"/>
  <c r="H128" i="26"/>
  <c r="I128" i="26"/>
  <c r="H129" i="26"/>
  <c r="I129" i="26"/>
  <c r="H130" i="26"/>
  <c r="I130" i="26"/>
  <c r="H131" i="26"/>
  <c r="I131" i="26"/>
  <c r="H132" i="26"/>
  <c r="I132" i="26"/>
  <c r="H133" i="26"/>
  <c r="I133" i="26"/>
  <c r="H134" i="26"/>
  <c r="I134" i="26"/>
  <c r="H135" i="26"/>
  <c r="I135" i="26"/>
  <c r="H136" i="26"/>
  <c r="I136" i="26"/>
  <c r="H137" i="26"/>
  <c r="I137" i="26"/>
  <c r="H138" i="26"/>
  <c r="K138" i="26" s="1"/>
  <c r="H139" i="26"/>
  <c r="I139" i="26"/>
  <c r="H140" i="26"/>
  <c r="I140" i="26"/>
  <c r="H141" i="26"/>
  <c r="I141" i="26"/>
  <c r="S55" i="25"/>
  <c r="S56" i="25"/>
  <c r="S57" i="25"/>
  <c r="S58" i="25"/>
  <c r="S59" i="25"/>
  <c r="S60" i="25"/>
  <c r="S61" i="25"/>
  <c r="S62" i="25"/>
  <c r="S63" i="25"/>
  <c r="S64" i="25"/>
  <c r="S65" i="25"/>
  <c r="S66" i="25"/>
  <c r="S67" i="25"/>
  <c r="S68" i="25"/>
  <c r="S69" i="25"/>
  <c r="S70" i="25"/>
  <c r="S71" i="25"/>
  <c r="S72" i="25"/>
  <c r="S73" i="25"/>
  <c r="S74" i="25"/>
  <c r="S75" i="25"/>
  <c r="S76" i="25"/>
  <c r="S77" i="25"/>
  <c r="S78" i="25"/>
  <c r="S79" i="25"/>
  <c r="S80" i="25"/>
  <c r="S81" i="25"/>
  <c r="S82" i="25"/>
  <c r="S83" i="25"/>
  <c r="S84" i="25"/>
  <c r="S85" i="25"/>
  <c r="S86" i="25"/>
  <c r="S87" i="25"/>
  <c r="S88" i="25"/>
  <c r="S89" i="25"/>
  <c r="S90" i="25"/>
  <c r="S91" i="25"/>
  <c r="S92" i="25"/>
  <c r="S93" i="25"/>
  <c r="S94" i="25"/>
  <c r="S54" i="25"/>
  <c r="S55" i="26"/>
  <c r="S56" i="26"/>
  <c r="S57" i="26"/>
  <c r="S58" i="26"/>
  <c r="S59" i="26"/>
  <c r="S60" i="26"/>
  <c r="S61" i="26"/>
  <c r="S62" i="26"/>
  <c r="S63" i="26"/>
  <c r="S64" i="26"/>
  <c r="S65" i="26"/>
  <c r="S66" i="26"/>
  <c r="S68" i="26"/>
  <c r="S69" i="26"/>
  <c r="S70" i="26"/>
  <c r="S71" i="26"/>
  <c r="S72" i="26"/>
  <c r="S73" i="26"/>
  <c r="S74" i="26"/>
  <c r="S75" i="26"/>
  <c r="S76" i="26"/>
  <c r="S77" i="26"/>
  <c r="S78" i="26"/>
  <c r="S79" i="26"/>
  <c r="S80" i="26"/>
  <c r="S81" i="26"/>
  <c r="S82" i="26"/>
  <c r="S83" i="26"/>
  <c r="S84" i="26"/>
  <c r="S85" i="26"/>
  <c r="S86" i="26"/>
  <c r="S87" i="26"/>
  <c r="S88" i="26"/>
  <c r="S89" i="26"/>
  <c r="S90" i="26"/>
  <c r="S91" i="26"/>
  <c r="S92" i="26"/>
  <c r="S93" i="26"/>
  <c r="S94" i="26"/>
  <c r="S54" i="26"/>
  <c r="Q54" i="26"/>
  <c r="Q55" i="26"/>
  <c r="Q56" i="26"/>
  <c r="Q57" i="26"/>
  <c r="Q58" i="26"/>
  <c r="Q59" i="26"/>
  <c r="Q60" i="26"/>
  <c r="Q61" i="26"/>
  <c r="Q62" i="26"/>
  <c r="Q63" i="26"/>
  <c r="Q64" i="26"/>
  <c r="Q65" i="26"/>
  <c r="Q66" i="26"/>
  <c r="Q67" i="26"/>
  <c r="Q68" i="26"/>
  <c r="Q69" i="26"/>
  <c r="Q70" i="26"/>
  <c r="Q71" i="26"/>
  <c r="Q72" i="26"/>
  <c r="Q73" i="26"/>
  <c r="Q74" i="26"/>
  <c r="Q75" i="26"/>
  <c r="Q76" i="26"/>
  <c r="Q77" i="26"/>
  <c r="Q78" i="26"/>
  <c r="Q79" i="26"/>
  <c r="Q80" i="26"/>
  <c r="Q81" i="26"/>
  <c r="Q82" i="26"/>
  <c r="Q83" i="26"/>
  <c r="Q84" i="26"/>
  <c r="Q85" i="26"/>
  <c r="Q86" i="26"/>
  <c r="Q87" i="26"/>
  <c r="Q88" i="26"/>
  <c r="Q89" i="26"/>
  <c r="Q90" i="26"/>
  <c r="Q91" i="26"/>
  <c r="Q93" i="26"/>
  <c r="Q94" i="26"/>
  <c r="S8" i="26"/>
  <c r="S9" i="26"/>
  <c r="S10" i="26"/>
  <c r="S11" i="26"/>
  <c r="S12" i="26"/>
  <c r="S13" i="26"/>
  <c r="S14" i="26"/>
  <c r="S15" i="26"/>
  <c r="S16" i="26"/>
  <c r="S17" i="26"/>
  <c r="S18" i="26"/>
  <c r="S19" i="26"/>
  <c r="S21" i="26"/>
  <c r="S22" i="26"/>
  <c r="S23" i="26"/>
  <c r="S24" i="26"/>
  <c r="S25" i="26"/>
  <c r="S26" i="26"/>
  <c r="S27" i="26"/>
  <c r="S28" i="26"/>
  <c r="S29" i="26"/>
  <c r="S30" i="26"/>
  <c r="S31" i="26"/>
  <c r="S32" i="26"/>
  <c r="S33" i="26"/>
  <c r="S34" i="26"/>
  <c r="S35" i="26"/>
  <c r="S36" i="26"/>
  <c r="S37" i="26"/>
  <c r="S38" i="26"/>
  <c r="S39" i="26"/>
  <c r="S40" i="26"/>
  <c r="S41" i="26"/>
  <c r="S42" i="26"/>
  <c r="S43" i="26"/>
  <c r="S44" i="26"/>
  <c r="S45" i="26"/>
  <c r="S46" i="26"/>
  <c r="S47" i="26"/>
  <c r="S7" i="26"/>
  <c r="Q7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20" i="26"/>
  <c r="Q21" i="26"/>
  <c r="Q22" i="26"/>
  <c r="Q23" i="26"/>
  <c r="Q24" i="26"/>
  <c r="Q25" i="26"/>
  <c r="Q26" i="26"/>
  <c r="Q27" i="26"/>
  <c r="Q28" i="26"/>
  <c r="Q29" i="26"/>
  <c r="Q30" i="26"/>
  <c r="Q31" i="26"/>
  <c r="Q32" i="26"/>
  <c r="Q33" i="26"/>
  <c r="Q34" i="26"/>
  <c r="Q35" i="26"/>
  <c r="Q36" i="26"/>
  <c r="Q37" i="26"/>
  <c r="Q38" i="26"/>
  <c r="Q39" i="26"/>
  <c r="Q40" i="26"/>
  <c r="Q41" i="26"/>
  <c r="Q42" i="26"/>
  <c r="Q43" i="26"/>
  <c r="Q44" i="26"/>
  <c r="Q46" i="26"/>
  <c r="Q47" i="26"/>
  <c r="I101" i="25"/>
  <c r="I102" i="25"/>
  <c r="I103" i="25"/>
  <c r="I104" i="25"/>
  <c r="I105" i="25"/>
  <c r="I106" i="25"/>
  <c r="I107" i="25"/>
  <c r="I108" i="25"/>
  <c r="I109" i="25"/>
  <c r="I110" i="25"/>
  <c r="I111" i="25"/>
  <c r="I112" i="25"/>
  <c r="I113" i="25"/>
  <c r="I114" i="25"/>
  <c r="I115" i="25"/>
  <c r="I116" i="25"/>
  <c r="I117" i="25"/>
  <c r="I118" i="25"/>
  <c r="I119" i="25"/>
  <c r="I120" i="25"/>
  <c r="I121" i="25"/>
  <c r="I122" i="25"/>
  <c r="I123" i="25"/>
  <c r="I124" i="25"/>
  <c r="I125" i="25"/>
  <c r="I126" i="25"/>
  <c r="I127" i="25"/>
  <c r="I128" i="25"/>
  <c r="I129" i="25"/>
  <c r="I130" i="25"/>
  <c r="I131" i="25"/>
  <c r="I132" i="25"/>
  <c r="I133" i="25"/>
  <c r="I134" i="25"/>
  <c r="I135" i="25"/>
  <c r="I136" i="25"/>
  <c r="I137" i="25"/>
  <c r="I138" i="25"/>
  <c r="I139" i="25"/>
  <c r="I140" i="25"/>
  <c r="I141" i="25"/>
  <c r="P54" i="25"/>
  <c r="Q54" i="25"/>
  <c r="P55" i="25"/>
  <c r="Q55" i="25"/>
  <c r="P56" i="25"/>
  <c r="Q56" i="25"/>
  <c r="P57" i="25"/>
  <c r="Q57" i="25"/>
  <c r="P58" i="25"/>
  <c r="Q58" i="25"/>
  <c r="P59" i="25"/>
  <c r="Q59" i="25"/>
  <c r="P60" i="25"/>
  <c r="Q60" i="25"/>
  <c r="P61" i="25"/>
  <c r="Q61" i="25"/>
  <c r="P62" i="25"/>
  <c r="Q62" i="25"/>
  <c r="P63" i="25"/>
  <c r="Q63" i="25"/>
  <c r="P64" i="25"/>
  <c r="Q64" i="25"/>
  <c r="P65" i="25"/>
  <c r="Q65" i="25"/>
  <c r="P66" i="25"/>
  <c r="Q66" i="25"/>
  <c r="P67" i="25"/>
  <c r="Q67" i="25"/>
  <c r="P68" i="25"/>
  <c r="Q68" i="25"/>
  <c r="P69" i="25"/>
  <c r="Q69" i="25"/>
  <c r="P70" i="25"/>
  <c r="Q70" i="25"/>
  <c r="P71" i="25"/>
  <c r="Q71" i="25"/>
  <c r="P72" i="25"/>
  <c r="Q72" i="25"/>
  <c r="P73" i="25"/>
  <c r="Q73" i="25"/>
  <c r="P74" i="25"/>
  <c r="Q74" i="25"/>
  <c r="P75" i="25"/>
  <c r="Q75" i="25"/>
  <c r="P76" i="25"/>
  <c r="Q76" i="25"/>
  <c r="P77" i="25"/>
  <c r="Q77" i="25"/>
  <c r="P78" i="25"/>
  <c r="Q78" i="25"/>
  <c r="P79" i="25"/>
  <c r="Q79" i="25"/>
  <c r="P80" i="25"/>
  <c r="Q80" i="25"/>
  <c r="P81" i="25"/>
  <c r="Q81" i="25"/>
  <c r="P82" i="25"/>
  <c r="Q82" i="25"/>
  <c r="P83" i="25"/>
  <c r="Q83" i="25"/>
  <c r="P84" i="25"/>
  <c r="Q84" i="25"/>
  <c r="P85" i="25"/>
  <c r="Q85" i="25"/>
  <c r="P86" i="25"/>
  <c r="Q86" i="25"/>
  <c r="P87" i="25"/>
  <c r="Q87" i="25"/>
  <c r="P88" i="25"/>
  <c r="Q88" i="25"/>
  <c r="P89" i="25"/>
  <c r="Q89" i="25"/>
  <c r="P90" i="25"/>
  <c r="Q90" i="25"/>
  <c r="P91" i="25"/>
  <c r="Q91" i="25"/>
  <c r="P93" i="25"/>
  <c r="Q93" i="25"/>
  <c r="P94" i="25"/>
  <c r="Q94" i="25"/>
  <c r="S8" i="25"/>
  <c r="S9" i="25"/>
  <c r="S10" i="25"/>
  <c r="S11" i="25"/>
  <c r="S12" i="25"/>
  <c r="S13" i="25"/>
  <c r="S14" i="25"/>
  <c r="S15" i="25"/>
  <c r="S16" i="25"/>
  <c r="S17" i="25"/>
  <c r="S18" i="25"/>
  <c r="S19" i="25"/>
  <c r="S20" i="25"/>
  <c r="S21" i="25"/>
  <c r="S22" i="25"/>
  <c r="S23" i="25"/>
  <c r="S24" i="25"/>
  <c r="S25" i="25"/>
  <c r="S26" i="25"/>
  <c r="S27" i="25"/>
  <c r="S28" i="25"/>
  <c r="S29" i="25"/>
  <c r="S30" i="25"/>
  <c r="S31" i="25"/>
  <c r="S32" i="25"/>
  <c r="S33" i="25"/>
  <c r="S34" i="25"/>
  <c r="S35" i="25"/>
  <c r="S36" i="25"/>
  <c r="S37" i="25"/>
  <c r="S38" i="25"/>
  <c r="S39" i="25"/>
  <c r="S40" i="25"/>
  <c r="S41" i="25"/>
  <c r="S42" i="25"/>
  <c r="S43" i="25"/>
  <c r="S44" i="25"/>
  <c r="S45" i="25"/>
  <c r="S46" i="25"/>
  <c r="S47" i="25"/>
  <c r="S7" i="25"/>
  <c r="P7" i="25"/>
  <c r="Q7" i="25"/>
  <c r="P8" i="25"/>
  <c r="Q8" i="25"/>
  <c r="P9" i="25"/>
  <c r="Q9" i="25"/>
  <c r="P10" i="25"/>
  <c r="Q10" i="25"/>
  <c r="P11" i="25"/>
  <c r="Q11" i="25"/>
  <c r="P12" i="25"/>
  <c r="Q12" i="25"/>
  <c r="P13" i="25"/>
  <c r="Q13" i="25"/>
  <c r="P14" i="25"/>
  <c r="Q14" i="25"/>
  <c r="P15" i="25"/>
  <c r="Q15" i="25"/>
  <c r="P16" i="25"/>
  <c r="Q16" i="25"/>
  <c r="P17" i="25"/>
  <c r="Q17" i="25"/>
  <c r="P18" i="25"/>
  <c r="Q18" i="25"/>
  <c r="P19" i="25"/>
  <c r="Q19" i="25"/>
  <c r="P20" i="25"/>
  <c r="Q20" i="25"/>
  <c r="P21" i="25"/>
  <c r="Q21" i="25"/>
  <c r="P22" i="25"/>
  <c r="Q22" i="25"/>
  <c r="P23" i="25"/>
  <c r="Q23" i="25"/>
  <c r="P24" i="25"/>
  <c r="Q24" i="25"/>
  <c r="P25" i="25"/>
  <c r="Q25" i="25"/>
  <c r="P26" i="25"/>
  <c r="Q26" i="25"/>
  <c r="P27" i="25"/>
  <c r="Q27" i="25"/>
  <c r="P28" i="25"/>
  <c r="Q28" i="25"/>
  <c r="P29" i="25"/>
  <c r="Q29" i="25"/>
  <c r="P30" i="25"/>
  <c r="Q30" i="25"/>
  <c r="P31" i="25"/>
  <c r="Q31" i="25"/>
  <c r="P32" i="25"/>
  <c r="Q32" i="25"/>
  <c r="P33" i="25"/>
  <c r="Q33" i="25"/>
  <c r="P34" i="25"/>
  <c r="Q34" i="25"/>
  <c r="P35" i="25"/>
  <c r="Q35" i="25"/>
  <c r="P36" i="25"/>
  <c r="Q36" i="25"/>
  <c r="P37" i="25"/>
  <c r="Q37" i="25"/>
  <c r="P38" i="25"/>
  <c r="Q38" i="25"/>
  <c r="P39" i="25"/>
  <c r="Q39" i="25"/>
  <c r="P40" i="25"/>
  <c r="Q40" i="25"/>
  <c r="P41" i="25"/>
  <c r="Q41" i="25"/>
  <c r="P42" i="25"/>
  <c r="Q42" i="25"/>
  <c r="P43" i="25"/>
  <c r="Q43" i="25"/>
  <c r="P44" i="25"/>
  <c r="Q44" i="25"/>
  <c r="P46" i="25"/>
  <c r="Q46" i="25"/>
  <c r="P47" i="25"/>
  <c r="Q47" i="25"/>
  <c r="I101" i="24"/>
  <c r="I102" i="24"/>
  <c r="I103" i="24"/>
  <c r="I104" i="24"/>
  <c r="I105" i="24"/>
  <c r="I106" i="24"/>
  <c r="I107" i="24"/>
  <c r="I108" i="24"/>
  <c r="I109" i="24"/>
  <c r="I110" i="24"/>
  <c r="I111" i="24"/>
  <c r="I112" i="24"/>
  <c r="I113" i="24"/>
  <c r="I114" i="24"/>
  <c r="I115" i="24"/>
  <c r="I116" i="24"/>
  <c r="I117" i="24"/>
  <c r="I118" i="24"/>
  <c r="I119" i="24"/>
  <c r="I120" i="24"/>
  <c r="I121" i="24"/>
  <c r="I122" i="24"/>
  <c r="I123" i="24"/>
  <c r="I124" i="24"/>
  <c r="I125" i="24"/>
  <c r="I126" i="24"/>
  <c r="I127" i="24"/>
  <c r="I128" i="24"/>
  <c r="I129" i="24"/>
  <c r="I130" i="24"/>
  <c r="I131" i="24"/>
  <c r="I132" i="24"/>
  <c r="I133" i="24"/>
  <c r="I134" i="24"/>
  <c r="I135" i="24"/>
  <c r="I136" i="24"/>
  <c r="I137" i="24"/>
  <c r="I138" i="24"/>
  <c r="I139" i="24"/>
  <c r="I140" i="24"/>
  <c r="I141" i="24"/>
  <c r="S55" i="24"/>
  <c r="S56" i="24"/>
  <c r="S57" i="24"/>
  <c r="S58" i="24"/>
  <c r="S59" i="24"/>
  <c r="S60" i="24"/>
  <c r="S61" i="24"/>
  <c r="S62" i="24"/>
  <c r="S63" i="24"/>
  <c r="S64" i="24"/>
  <c r="S65" i="24"/>
  <c r="S66" i="24"/>
  <c r="S67" i="24"/>
  <c r="S68" i="24"/>
  <c r="S69" i="24"/>
  <c r="S70" i="24"/>
  <c r="S71" i="24"/>
  <c r="S72" i="24"/>
  <c r="S73" i="24"/>
  <c r="S74" i="24"/>
  <c r="S75" i="24"/>
  <c r="S76" i="24"/>
  <c r="S77" i="24"/>
  <c r="S78" i="24"/>
  <c r="S79" i="24"/>
  <c r="S80" i="24"/>
  <c r="S81" i="24"/>
  <c r="S82" i="24"/>
  <c r="S83" i="24"/>
  <c r="S84" i="24"/>
  <c r="S85" i="24"/>
  <c r="S86" i="24"/>
  <c r="S87" i="24"/>
  <c r="S88" i="24"/>
  <c r="S89" i="24"/>
  <c r="S90" i="24"/>
  <c r="S91" i="24"/>
  <c r="S92" i="24"/>
  <c r="S93" i="24"/>
  <c r="S94" i="24"/>
  <c r="S54" i="24"/>
  <c r="P54" i="24"/>
  <c r="Q54" i="24"/>
  <c r="P55" i="24"/>
  <c r="Q55" i="24"/>
  <c r="P56" i="24"/>
  <c r="Q56" i="24"/>
  <c r="P57" i="24"/>
  <c r="Q57" i="24"/>
  <c r="P58" i="24"/>
  <c r="Q58" i="24"/>
  <c r="P59" i="24"/>
  <c r="Q59" i="24"/>
  <c r="P60" i="24"/>
  <c r="Q60" i="24"/>
  <c r="P61" i="24"/>
  <c r="Q61" i="24"/>
  <c r="P62" i="24"/>
  <c r="Q62" i="24"/>
  <c r="P63" i="24"/>
  <c r="Q63" i="24"/>
  <c r="P64" i="24"/>
  <c r="Q64" i="24"/>
  <c r="P65" i="24"/>
  <c r="Q65" i="24"/>
  <c r="P66" i="24"/>
  <c r="Q66" i="24"/>
  <c r="P67" i="24"/>
  <c r="Q67" i="24"/>
  <c r="P68" i="24"/>
  <c r="Q68" i="24"/>
  <c r="P69" i="24"/>
  <c r="Q69" i="24"/>
  <c r="P70" i="24"/>
  <c r="Q70" i="24"/>
  <c r="P71" i="24"/>
  <c r="Q71" i="24"/>
  <c r="P72" i="24"/>
  <c r="Q72" i="24"/>
  <c r="P73" i="24"/>
  <c r="Q73" i="24"/>
  <c r="P74" i="24"/>
  <c r="Q74" i="24"/>
  <c r="P75" i="24"/>
  <c r="Q75" i="24"/>
  <c r="P76" i="24"/>
  <c r="Q76" i="24"/>
  <c r="P77" i="24"/>
  <c r="Q77" i="24"/>
  <c r="P78" i="24"/>
  <c r="Q78" i="24"/>
  <c r="P79" i="24"/>
  <c r="Q79" i="24"/>
  <c r="P80" i="24"/>
  <c r="Q80" i="24"/>
  <c r="P81" i="24"/>
  <c r="Q81" i="24"/>
  <c r="P82" i="24"/>
  <c r="Q82" i="24"/>
  <c r="P83" i="24"/>
  <c r="Q83" i="24"/>
  <c r="P84" i="24"/>
  <c r="Q84" i="24"/>
  <c r="P85" i="24"/>
  <c r="Q85" i="24"/>
  <c r="P86" i="24"/>
  <c r="Q86" i="24"/>
  <c r="P87" i="24"/>
  <c r="Q87" i="24"/>
  <c r="P88" i="24"/>
  <c r="Q88" i="24"/>
  <c r="P89" i="24"/>
  <c r="Q89" i="24"/>
  <c r="P90" i="24"/>
  <c r="Q90" i="24"/>
  <c r="P91" i="24"/>
  <c r="Q91" i="24"/>
  <c r="P93" i="24"/>
  <c r="Q93" i="24"/>
  <c r="P94" i="24"/>
  <c r="Q94" i="24"/>
  <c r="S8" i="24"/>
  <c r="S9" i="24"/>
  <c r="S10" i="24"/>
  <c r="S11" i="24"/>
  <c r="S12" i="24"/>
  <c r="S13" i="24"/>
  <c r="S14" i="24"/>
  <c r="S15" i="24"/>
  <c r="S16" i="24"/>
  <c r="S17" i="24"/>
  <c r="S18" i="24"/>
  <c r="S19" i="24"/>
  <c r="S20" i="24"/>
  <c r="S21" i="24"/>
  <c r="S22" i="24"/>
  <c r="S23" i="24"/>
  <c r="S24" i="24"/>
  <c r="S25" i="24"/>
  <c r="S26" i="24"/>
  <c r="S27" i="24"/>
  <c r="S28" i="24"/>
  <c r="S29" i="24"/>
  <c r="S30" i="24"/>
  <c r="S31" i="24"/>
  <c r="S32" i="24"/>
  <c r="S33" i="24"/>
  <c r="S34" i="24"/>
  <c r="S35" i="24"/>
  <c r="S36" i="24"/>
  <c r="S37" i="24"/>
  <c r="S38" i="24"/>
  <c r="S39" i="24"/>
  <c r="S40" i="24"/>
  <c r="S41" i="24"/>
  <c r="S42" i="24"/>
  <c r="S43" i="24"/>
  <c r="S44" i="24"/>
  <c r="S45" i="24"/>
  <c r="S46" i="24"/>
  <c r="S47" i="24"/>
  <c r="S7" i="24"/>
  <c r="Q7" i="24"/>
  <c r="Q8" i="24"/>
  <c r="Q9" i="24"/>
  <c r="Q10" i="24"/>
  <c r="Q11" i="24"/>
  <c r="Q12" i="24"/>
  <c r="Q13" i="24"/>
  <c r="Q14" i="24"/>
  <c r="Q15" i="24"/>
  <c r="Q16" i="24"/>
  <c r="Q17" i="24"/>
  <c r="Q18" i="24"/>
  <c r="Q19" i="24"/>
  <c r="Q20" i="24"/>
  <c r="Q21" i="24"/>
  <c r="Q22" i="24"/>
  <c r="Q23" i="24"/>
  <c r="Q24" i="24"/>
  <c r="Q25" i="24"/>
  <c r="Q26" i="24"/>
  <c r="Q27" i="24"/>
  <c r="Q28" i="24"/>
  <c r="Q29" i="24"/>
  <c r="Q30" i="24"/>
  <c r="Q31" i="24"/>
  <c r="Q32" i="24"/>
  <c r="Q33" i="24"/>
  <c r="Q34" i="24"/>
  <c r="Q35" i="24"/>
  <c r="Q36" i="24"/>
  <c r="Q37" i="24"/>
  <c r="Q38" i="24"/>
  <c r="Q39" i="24"/>
  <c r="Q40" i="24"/>
  <c r="Q41" i="24"/>
  <c r="Q42" i="24"/>
  <c r="Q43" i="24"/>
  <c r="Q44" i="24"/>
  <c r="Q46" i="24"/>
  <c r="Q47" i="24"/>
  <c r="I56" i="23"/>
  <c r="I57" i="23"/>
  <c r="I58" i="23"/>
  <c r="I59" i="23"/>
  <c r="I60" i="23"/>
  <c r="I61" i="23"/>
  <c r="I62" i="23"/>
  <c r="I63" i="23"/>
  <c r="I64" i="23"/>
  <c r="I65" i="23"/>
  <c r="I66" i="23"/>
  <c r="I67" i="23"/>
  <c r="I68" i="23"/>
  <c r="I70" i="23"/>
  <c r="I71" i="23"/>
  <c r="S32" i="23"/>
  <c r="S33" i="23"/>
  <c r="S34" i="23"/>
  <c r="S35" i="23"/>
  <c r="S36" i="23"/>
  <c r="S37" i="23"/>
  <c r="S38" i="23"/>
  <c r="S39" i="23"/>
  <c r="S40" i="23"/>
  <c r="S41" i="23"/>
  <c r="S42" i="23"/>
  <c r="S43" i="23"/>
  <c r="S44" i="23"/>
  <c r="S46" i="23"/>
  <c r="S47" i="23"/>
  <c r="P46" i="23"/>
  <c r="I45" i="23"/>
  <c r="Q46" i="23" s="1"/>
  <c r="I31" i="23"/>
  <c r="S8" i="23"/>
  <c r="S9" i="23"/>
  <c r="S10" i="23"/>
  <c r="S11" i="23"/>
  <c r="S12" i="23"/>
  <c r="S13" i="23"/>
  <c r="S14" i="23"/>
  <c r="S15" i="23"/>
  <c r="S16" i="23"/>
  <c r="S17" i="23"/>
  <c r="S18" i="23"/>
  <c r="S19" i="23"/>
  <c r="S20" i="23"/>
  <c r="S22" i="23"/>
  <c r="S23" i="23"/>
  <c r="H21" i="23"/>
  <c r="I21" i="23"/>
  <c r="H7" i="23"/>
  <c r="I7" i="23"/>
  <c r="I56" i="22"/>
  <c r="I57" i="22"/>
  <c r="I58" i="22"/>
  <c r="I59" i="22"/>
  <c r="I60" i="22"/>
  <c r="I61" i="22"/>
  <c r="I62" i="22"/>
  <c r="I63" i="22"/>
  <c r="I64" i="22"/>
  <c r="I65" i="22"/>
  <c r="I66" i="22"/>
  <c r="I67" i="22"/>
  <c r="I68" i="22"/>
  <c r="I70" i="22"/>
  <c r="I71" i="22"/>
  <c r="S32" i="22"/>
  <c r="S33" i="22"/>
  <c r="S34" i="22"/>
  <c r="S35" i="22"/>
  <c r="S36" i="22"/>
  <c r="S37" i="22"/>
  <c r="S38" i="22"/>
  <c r="S39" i="22"/>
  <c r="S40" i="22"/>
  <c r="S41" i="22"/>
  <c r="S42" i="22"/>
  <c r="S43" i="22"/>
  <c r="S44" i="22"/>
  <c r="S46" i="22"/>
  <c r="S47" i="22"/>
  <c r="H45" i="22"/>
  <c r="P47" i="22" s="1"/>
  <c r="I45" i="22"/>
  <c r="Q46" i="22" s="1"/>
  <c r="H31" i="22"/>
  <c r="I31" i="22"/>
  <c r="S8" i="22"/>
  <c r="S9" i="22"/>
  <c r="S10" i="22"/>
  <c r="S11" i="22"/>
  <c r="S12" i="22"/>
  <c r="S13" i="22"/>
  <c r="S14" i="22"/>
  <c r="S15" i="22"/>
  <c r="S16" i="22"/>
  <c r="S17" i="22"/>
  <c r="S18" i="22"/>
  <c r="S19" i="22"/>
  <c r="S20" i="22"/>
  <c r="S22" i="22"/>
  <c r="S23" i="22"/>
  <c r="H21" i="22"/>
  <c r="P23" i="22" s="1"/>
  <c r="I21" i="22"/>
  <c r="P8" i="22"/>
  <c r="Q12" i="22"/>
  <c r="H56" i="21"/>
  <c r="I56" i="21"/>
  <c r="H57" i="21"/>
  <c r="I57" i="21"/>
  <c r="H58" i="21"/>
  <c r="I58" i="21"/>
  <c r="H59" i="21"/>
  <c r="I59" i="21"/>
  <c r="H60" i="21"/>
  <c r="I60" i="21"/>
  <c r="H61" i="21"/>
  <c r="I61" i="21"/>
  <c r="H62" i="21"/>
  <c r="I62" i="21"/>
  <c r="H63" i="21"/>
  <c r="I63" i="21"/>
  <c r="H64" i="21"/>
  <c r="I64" i="21"/>
  <c r="H65" i="21"/>
  <c r="I65" i="21"/>
  <c r="H66" i="21"/>
  <c r="I66" i="21"/>
  <c r="H67" i="21"/>
  <c r="I67" i="21"/>
  <c r="H68" i="21"/>
  <c r="I68" i="21"/>
  <c r="H70" i="21"/>
  <c r="I70" i="21"/>
  <c r="H71" i="21"/>
  <c r="I71" i="21"/>
  <c r="S32" i="21"/>
  <c r="S33" i="21"/>
  <c r="S34" i="21"/>
  <c r="S35" i="21"/>
  <c r="S36" i="21"/>
  <c r="S37" i="21"/>
  <c r="S38" i="21"/>
  <c r="S39" i="21"/>
  <c r="S40" i="21"/>
  <c r="S41" i="21"/>
  <c r="S42" i="21"/>
  <c r="S43" i="21"/>
  <c r="S44" i="21"/>
  <c r="S46" i="21"/>
  <c r="S47" i="21"/>
  <c r="P47" i="21"/>
  <c r="Q47" i="21"/>
  <c r="S8" i="21"/>
  <c r="S9" i="21"/>
  <c r="S10" i="21"/>
  <c r="S11" i="21"/>
  <c r="S12" i="21"/>
  <c r="S13" i="21"/>
  <c r="S14" i="21"/>
  <c r="S15" i="21"/>
  <c r="S16" i="21"/>
  <c r="S17" i="21"/>
  <c r="S18" i="21"/>
  <c r="S19" i="21"/>
  <c r="S20" i="21"/>
  <c r="S22" i="21"/>
  <c r="S23" i="21"/>
  <c r="S21" i="21"/>
  <c r="Q23" i="21"/>
  <c r="H7" i="21"/>
  <c r="I7" i="21"/>
  <c r="H25" i="20"/>
  <c r="H26" i="20"/>
  <c r="H27" i="20"/>
  <c r="R17" i="20"/>
  <c r="R18" i="20"/>
  <c r="R16" i="20"/>
  <c r="R8" i="20"/>
  <c r="R9" i="20"/>
  <c r="R7" i="20"/>
  <c r="H25" i="19"/>
  <c r="H26" i="19"/>
  <c r="H27" i="19"/>
  <c r="R17" i="19"/>
  <c r="R18" i="19"/>
  <c r="R16" i="19"/>
  <c r="P17" i="19"/>
  <c r="O17" i="19"/>
  <c r="P16" i="19"/>
  <c r="O16" i="19"/>
  <c r="R8" i="19"/>
  <c r="R9" i="19"/>
  <c r="R7" i="19"/>
  <c r="S8" i="19"/>
  <c r="P7" i="19"/>
  <c r="K68" i="22" l="1"/>
  <c r="T93" i="24"/>
  <c r="T88" i="24"/>
  <c r="T84" i="24"/>
  <c r="T80" i="24"/>
  <c r="T76" i="24"/>
  <c r="T72" i="24"/>
  <c r="T68" i="24"/>
  <c r="T64" i="24"/>
  <c r="T60" i="24"/>
  <c r="T56" i="24"/>
  <c r="T85" i="25"/>
  <c r="T81" i="25"/>
  <c r="T77" i="25"/>
  <c r="T73" i="25"/>
  <c r="T69" i="25"/>
  <c r="T65" i="25"/>
  <c r="T61" i="25"/>
  <c r="T57" i="25"/>
  <c r="K141" i="25"/>
  <c r="K137" i="25"/>
  <c r="T90" i="24"/>
  <c r="T86" i="24"/>
  <c r="T82" i="24"/>
  <c r="T78" i="24"/>
  <c r="T43" i="24"/>
  <c r="T39" i="24"/>
  <c r="T35" i="24"/>
  <c r="T31" i="24"/>
  <c r="T23" i="24"/>
  <c r="T19" i="24"/>
  <c r="K135" i="24"/>
  <c r="K131" i="24"/>
  <c r="K127" i="24"/>
  <c r="T46" i="23"/>
  <c r="K64" i="22"/>
  <c r="K56" i="22"/>
  <c r="J25" i="20"/>
  <c r="T29" i="12"/>
  <c r="K60" i="22"/>
  <c r="K66" i="22"/>
  <c r="K62" i="22"/>
  <c r="K58" i="22"/>
  <c r="T41" i="12"/>
  <c r="T36" i="12"/>
  <c r="T17" i="12"/>
  <c r="T12" i="12"/>
  <c r="T47" i="26"/>
  <c r="T91" i="25"/>
  <c r="T87" i="25"/>
  <c r="T83" i="25"/>
  <c r="T79" i="25"/>
  <c r="T75" i="25"/>
  <c r="T71" i="25"/>
  <c r="T67" i="25"/>
  <c r="T63" i="25"/>
  <c r="T59" i="25"/>
  <c r="T55" i="25"/>
  <c r="K139" i="25"/>
  <c r="K135" i="25"/>
  <c r="K131" i="25"/>
  <c r="K127" i="25"/>
  <c r="K123" i="25"/>
  <c r="K119" i="25"/>
  <c r="K115" i="25"/>
  <c r="K111" i="25"/>
  <c r="K107" i="25"/>
  <c r="K103" i="25"/>
  <c r="T93" i="25"/>
  <c r="K123" i="24"/>
  <c r="T24" i="12"/>
  <c r="T93" i="26"/>
  <c r="T88" i="26"/>
  <c r="T84" i="26"/>
  <c r="T80" i="26"/>
  <c r="T76" i="26"/>
  <c r="T72" i="26"/>
  <c r="T68" i="26"/>
  <c r="T64" i="26"/>
  <c r="T60" i="26"/>
  <c r="T56" i="26"/>
  <c r="K112" i="26"/>
  <c r="K108" i="26"/>
  <c r="K104" i="26"/>
  <c r="T91" i="26"/>
  <c r="T87" i="26"/>
  <c r="T83" i="26"/>
  <c r="T79" i="26"/>
  <c r="T75" i="26"/>
  <c r="T71" i="26"/>
  <c r="T67" i="26"/>
  <c r="T63" i="26"/>
  <c r="T59" i="26"/>
  <c r="T55" i="26"/>
  <c r="T90" i="26"/>
  <c r="T86" i="26"/>
  <c r="T82" i="26"/>
  <c r="T78" i="26"/>
  <c r="T74" i="26"/>
  <c r="T70" i="26"/>
  <c r="T66" i="26"/>
  <c r="T62" i="26"/>
  <c r="T58" i="26"/>
  <c r="T54" i="26"/>
  <c r="T94" i="26"/>
  <c r="T89" i="26"/>
  <c r="T85" i="26"/>
  <c r="T81" i="26"/>
  <c r="T77" i="26"/>
  <c r="T73" i="26"/>
  <c r="T69" i="26"/>
  <c r="T65" i="26"/>
  <c r="T61" i="26"/>
  <c r="T35" i="12"/>
  <c r="T30" i="12"/>
  <c r="T11" i="12"/>
  <c r="T42" i="12"/>
  <c r="T23" i="12"/>
  <c r="T18" i="12"/>
  <c r="T57" i="26"/>
  <c r="K135" i="26"/>
  <c r="K131" i="26"/>
  <c r="K127" i="26"/>
  <c r="K123" i="26"/>
  <c r="K119" i="26"/>
  <c r="T43" i="26"/>
  <c r="T39" i="26"/>
  <c r="T35" i="26"/>
  <c r="T31" i="26"/>
  <c r="K110" i="26"/>
  <c r="K106" i="26"/>
  <c r="K102" i="26"/>
  <c r="T89" i="25"/>
  <c r="K133" i="25"/>
  <c r="P92" i="25"/>
  <c r="T46" i="24"/>
  <c r="T41" i="24"/>
  <c r="T37" i="24"/>
  <c r="T33" i="24"/>
  <c r="T29" i="24"/>
  <c r="T25" i="24"/>
  <c r="T21" i="24"/>
  <c r="T17" i="24"/>
  <c r="K133" i="24"/>
  <c r="K138" i="24"/>
  <c r="S21" i="22"/>
  <c r="K65" i="22"/>
  <c r="K61" i="22"/>
  <c r="K57" i="22"/>
  <c r="J26" i="20"/>
  <c r="T45" i="12"/>
  <c r="T26" i="12"/>
  <c r="T21" i="12"/>
  <c r="T44" i="12"/>
  <c r="T39" i="12"/>
  <c r="T20" i="12"/>
  <c r="T15" i="12"/>
  <c r="T38" i="12"/>
  <c r="T14" i="12"/>
  <c r="T9" i="12"/>
  <c r="Q92" i="26"/>
  <c r="K136" i="26"/>
  <c r="K132" i="26"/>
  <c r="K128" i="26"/>
  <c r="K124" i="26"/>
  <c r="K120" i="26"/>
  <c r="K134" i="26"/>
  <c r="K116" i="26"/>
  <c r="K111" i="26"/>
  <c r="K130" i="26"/>
  <c r="K113" i="26"/>
  <c r="K109" i="26"/>
  <c r="K105" i="26"/>
  <c r="K101" i="26"/>
  <c r="T90" i="25"/>
  <c r="T86" i="25"/>
  <c r="T82" i="25"/>
  <c r="T78" i="25"/>
  <c r="T74" i="25"/>
  <c r="T70" i="25"/>
  <c r="T66" i="25"/>
  <c r="T62" i="25"/>
  <c r="T58" i="25"/>
  <c r="T54" i="25"/>
  <c r="K138" i="25"/>
  <c r="K134" i="25"/>
  <c r="K130" i="25"/>
  <c r="K126" i="25"/>
  <c r="K122" i="25"/>
  <c r="K118" i="25"/>
  <c r="K114" i="25"/>
  <c r="K110" i="25"/>
  <c r="K106" i="25"/>
  <c r="K102" i="25"/>
  <c r="T94" i="25"/>
  <c r="K129" i="25"/>
  <c r="K125" i="25"/>
  <c r="K121" i="25"/>
  <c r="K117" i="25"/>
  <c r="K113" i="25"/>
  <c r="K109" i="25"/>
  <c r="K105" i="25"/>
  <c r="K101" i="25"/>
  <c r="T88" i="25"/>
  <c r="T84" i="25"/>
  <c r="T80" i="25"/>
  <c r="T76" i="25"/>
  <c r="T72" i="25"/>
  <c r="T68" i="25"/>
  <c r="T64" i="25"/>
  <c r="T60" i="25"/>
  <c r="T56" i="25"/>
  <c r="K140" i="25"/>
  <c r="K136" i="25"/>
  <c r="K132" i="25"/>
  <c r="K128" i="25"/>
  <c r="K124" i="25"/>
  <c r="K120" i="25"/>
  <c r="K116" i="25"/>
  <c r="K112" i="25"/>
  <c r="K108" i="25"/>
  <c r="K104" i="25"/>
  <c r="T91" i="24"/>
  <c r="T87" i="24"/>
  <c r="T83" i="24"/>
  <c r="T79" i="24"/>
  <c r="T75" i="24"/>
  <c r="T71" i="24"/>
  <c r="T67" i="24"/>
  <c r="T63" i="24"/>
  <c r="T59" i="24"/>
  <c r="T55" i="24"/>
  <c r="T74" i="24"/>
  <c r="K134" i="24"/>
  <c r="T94" i="24"/>
  <c r="T89" i="24"/>
  <c r="T85" i="24"/>
  <c r="T81" i="24"/>
  <c r="T77" i="24"/>
  <c r="T73" i="24"/>
  <c r="T69" i="24"/>
  <c r="T65" i="24"/>
  <c r="T61" i="24"/>
  <c r="T57" i="24"/>
  <c r="K67" i="23"/>
  <c r="K59" i="23"/>
  <c r="T15" i="24"/>
  <c r="T11" i="24"/>
  <c r="K119" i="24"/>
  <c r="K115" i="24"/>
  <c r="K111" i="24"/>
  <c r="K107" i="24"/>
  <c r="K103" i="24"/>
  <c r="T48" i="12"/>
  <c r="T70" i="24"/>
  <c r="T66" i="24"/>
  <c r="T62" i="24"/>
  <c r="T58" i="24"/>
  <c r="T54" i="24"/>
  <c r="K130" i="24"/>
  <c r="K126" i="24"/>
  <c r="K122" i="24"/>
  <c r="K118" i="24"/>
  <c r="K114" i="24"/>
  <c r="K110" i="24"/>
  <c r="K106" i="24"/>
  <c r="K102" i="24"/>
  <c r="K115" i="26"/>
  <c r="Q92" i="25"/>
  <c r="Q45" i="26"/>
  <c r="T9" i="24"/>
  <c r="K125" i="24"/>
  <c r="K117" i="24"/>
  <c r="K109" i="24"/>
  <c r="K126" i="26"/>
  <c r="K122" i="26"/>
  <c r="K118" i="26"/>
  <c r="T33" i="12"/>
  <c r="O18" i="19"/>
  <c r="T44" i="24"/>
  <c r="T40" i="24"/>
  <c r="K137" i="26"/>
  <c r="K133" i="26"/>
  <c r="K129" i="26"/>
  <c r="K125" i="26"/>
  <c r="K121" i="26"/>
  <c r="K117" i="26"/>
  <c r="T32" i="12"/>
  <c r="T27" i="12"/>
  <c r="T8" i="12"/>
  <c r="P46" i="12"/>
  <c r="Q43" i="12"/>
  <c r="T43" i="12" s="1"/>
  <c r="Q40" i="12"/>
  <c r="T40" i="12" s="1"/>
  <c r="Q37" i="12"/>
  <c r="T37" i="12" s="1"/>
  <c r="Q34" i="12"/>
  <c r="T34" i="12" s="1"/>
  <c r="Q31" i="12"/>
  <c r="T31" i="12" s="1"/>
  <c r="Q28" i="12"/>
  <c r="T28" i="12" s="1"/>
  <c r="Q25" i="12"/>
  <c r="T25" i="12" s="1"/>
  <c r="Q22" i="12"/>
  <c r="T22" i="12" s="1"/>
  <c r="Q19" i="12"/>
  <c r="T19" i="12" s="1"/>
  <c r="Q16" i="12"/>
  <c r="T16" i="12" s="1"/>
  <c r="Q13" i="12"/>
  <c r="T13" i="12" s="1"/>
  <c r="Q10" i="12"/>
  <c r="T10" i="12" s="1"/>
  <c r="Q7" i="12"/>
  <c r="K107" i="26"/>
  <c r="K141" i="26"/>
  <c r="K140" i="26"/>
  <c r="K139" i="26"/>
  <c r="K103" i="26"/>
  <c r="T47" i="25"/>
  <c r="T46" i="25"/>
  <c r="T44" i="25"/>
  <c r="T43" i="25"/>
  <c r="T42" i="25"/>
  <c r="T41" i="25"/>
  <c r="T40" i="25"/>
  <c r="T39" i="25"/>
  <c r="T38" i="25"/>
  <c r="T37" i="25"/>
  <c r="T36" i="25"/>
  <c r="T35" i="25"/>
  <c r="T34" i="25"/>
  <c r="T33" i="25"/>
  <c r="T32" i="25"/>
  <c r="T31" i="25"/>
  <c r="T30" i="25"/>
  <c r="T29" i="25"/>
  <c r="T28" i="25"/>
  <c r="T27" i="25"/>
  <c r="T26" i="25"/>
  <c r="T25" i="25"/>
  <c r="T24" i="25"/>
  <c r="T23" i="25"/>
  <c r="T22" i="25"/>
  <c r="T21" i="25"/>
  <c r="T20" i="25"/>
  <c r="T19" i="25"/>
  <c r="T18" i="25"/>
  <c r="T17" i="25"/>
  <c r="T16" i="25"/>
  <c r="T15" i="25"/>
  <c r="T14" i="25"/>
  <c r="T13" i="25"/>
  <c r="T12" i="25"/>
  <c r="T11" i="25"/>
  <c r="T10" i="25"/>
  <c r="T9" i="25"/>
  <c r="T8" i="25"/>
  <c r="P45" i="25"/>
  <c r="Q92" i="24"/>
  <c r="K141" i="24"/>
  <c r="K140" i="24"/>
  <c r="K139" i="24"/>
  <c r="K66" i="23"/>
  <c r="S7" i="23"/>
  <c r="P46" i="22"/>
  <c r="T46" i="22" s="1"/>
  <c r="K70" i="22"/>
  <c r="P18" i="22"/>
  <c r="P14" i="22"/>
  <c r="I48" i="21"/>
  <c r="Q31" i="21" s="1"/>
  <c r="Q41" i="21"/>
  <c r="P39" i="21"/>
  <c r="H48" i="21"/>
  <c r="P31" i="21" s="1"/>
  <c r="S7" i="21"/>
  <c r="I24" i="21"/>
  <c r="P9" i="21"/>
  <c r="H24" i="21"/>
  <c r="J27" i="19"/>
  <c r="J25" i="19"/>
  <c r="T27" i="24"/>
  <c r="T13" i="24"/>
  <c r="T7" i="24"/>
  <c r="T47" i="24"/>
  <c r="Q45" i="24"/>
  <c r="T36" i="24"/>
  <c r="T32" i="24"/>
  <c r="T28" i="24"/>
  <c r="T24" i="24"/>
  <c r="T20" i="24"/>
  <c r="T16" i="24"/>
  <c r="T12" i="24"/>
  <c r="T8" i="24"/>
  <c r="K137" i="24"/>
  <c r="K129" i="24"/>
  <c r="K121" i="24"/>
  <c r="K113" i="24"/>
  <c r="K105" i="24"/>
  <c r="K101" i="24"/>
  <c r="K136" i="24"/>
  <c r="K132" i="24"/>
  <c r="K128" i="24"/>
  <c r="K124" i="24"/>
  <c r="K120" i="24"/>
  <c r="K116" i="24"/>
  <c r="K112" i="24"/>
  <c r="K108" i="24"/>
  <c r="K104" i="24"/>
  <c r="I48" i="23"/>
  <c r="Q31" i="23" s="1"/>
  <c r="M42" i="16" s="1"/>
  <c r="H48" i="23"/>
  <c r="K68" i="23"/>
  <c r="K58" i="23"/>
  <c r="K64" i="23"/>
  <c r="Q42" i="23"/>
  <c r="Q38" i="23"/>
  <c r="Q34" i="23"/>
  <c r="K61" i="23"/>
  <c r="H24" i="23"/>
  <c r="P22" i="23" s="1"/>
  <c r="S21" i="23"/>
  <c r="K71" i="23"/>
  <c r="K70" i="23"/>
  <c r="K65" i="23"/>
  <c r="K57" i="23"/>
  <c r="K56" i="23"/>
  <c r="K63" i="23"/>
  <c r="K62" i="23"/>
  <c r="K60" i="23"/>
  <c r="H48" i="22"/>
  <c r="P31" i="22" s="1"/>
  <c r="I48" i="22"/>
  <c r="Q31" i="22" s="1"/>
  <c r="M27" i="16" s="1"/>
  <c r="P33" i="22"/>
  <c r="Q32" i="22"/>
  <c r="P41" i="22"/>
  <c r="P37" i="22"/>
  <c r="P10" i="22"/>
  <c r="H24" i="22"/>
  <c r="P7" i="22" s="1"/>
  <c r="P22" i="22"/>
  <c r="Q38" i="21"/>
  <c r="Q33" i="21"/>
  <c r="Q46" i="21"/>
  <c r="I69" i="21"/>
  <c r="K71" i="21"/>
  <c r="T47" i="21"/>
  <c r="K70" i="21"/>
  <c r="S45" i="21"/>
  <c r="P44" i="21"/>
  <c r="K65" i="21"/>
  <c r="K61" i="21"/>
  <c r="P32" i="21"/>
  <c r="K67" i="21"/>
  <c r="K63" i="21"/>
  <c r="K59" i="21"/>
  <c r="S31" i="21"/>
  <c r="P41" i="21"/>
  <c r="K57" i="21"/>
  <c r="P36" i="21"/>
  <c r="K68" i="21"/>
  <c r="K64" i="21"/>
  <c r="K60" i="21"/>
  <c r="K56" i="21"/>
  <c r="P33" i="21"/>
  <c r="Q19" i="21"/>
  <c r="P19" i="21"/>
  <c r="Q16" i="21"/>
  <c r="P14" i="21"/>
  <c r="Q11" i="21"/>
  <c r="P11" i="21"/>
  <c r="K66" i="21"/>
  <c r="K62" i="21"/>
  <c r="K58" i="21"/>
  <c r="S17" i="20"/>
  <c r="S16" i="20"/>
  <c r="J27" i="20"/>
  <c r="S8" i="20"/>
  <c r="S17" i="19"/>
  <c r="S16" i="19"/>
  <c r="S7" i="19"/>
  <c r="J26" i="19"/>
  <c r="P9" i="19"/>
  <c r="S9" i="19" s="1"/>
  <c r="Q17" i="22"/>
  <c r="P16" i="21"/>
  <c r="Q13" i="21"/>
  <c r="Q43" i="21"/>
  <c r="P38" i="21"/>
  <c r="Q35" i="21"/>
  <c r="P46" i="21"/>
  <c r="H69" i="21"/>
  <c r="Q8" i="22"/>
  <c r="T8" i="22" s="1"/>
  <c r="P17" i="22"/>
  <c r="P13" i="22"/>
  <c r="P9" i="22"/>
  <c r="S7" i="20"/>
  <c r="P8" i="21"/>
  <c r="Q18" i="21"/>
  <c r="P13" i="21"/>
  <c r="Q10" i="21"/>
  <c r="Q22" i="21"/>
  <c r="P43" i="21"/>
  <c r="Q40" i="21"/>
  <c r="P35" i="21"/>
  <c r="Q22" i="22"/>
  <c r="Q23" i="22"/>
  <c r="T23" i="22" s="1"/>
  <c r="Q20" i="22"/>
  <c r="Q16" i="22"/>
  <c r="I24" i="22"/>
  <c r="S7" i="22"/>
  <c r="P18" i="19"/>
  <c r="Q8" i="21"/>
  <c r="P18" i="21"/>
  <c r="Q15" i="21"/>
  <c r="P10" i="21"/>
  <c r="P22" i="21"/>
  <c r="P40" i="21"/>
  <c r="Q37" i="21"/>
  <c r="P20" i="22"/>
  <c r="P16" i="22"/>
  <c r="P12" i="22"/>
  <c r="T12" i="22" s="1"/>
  <c r="Q20" i="21"/>
  <c r="P15" i="21"/>
  <c r="Q12" i="21"/>
  <c r="Q42" i="21"/>
  <c r="P37" i="21"/>
  <c r="Q34" i="21"/>
  <c r="I55" i="21"/>
  <c r="Q19" i="22"/>
  <c r="Q15" i="22"/>
  <c r="Q11" i="22"/>
  <c r="P20" i="21"/>
  <c r="Q17" i="21"/>
  <c r="P12" i="21"/>
  <c r="Q9" i="21"/>
  <c r="P23" i="21"/>
  <c r="T23" i="21" s="1"/>
  <c r="Q32" i="21"/>
  <c r="P42" i="21"/>
  <c r="Q39" i="21"/>
  <c r="P34" i="21"/>
  <c r="H55" i="21"/>
  <c r="P19" i="22"/>
  <c r="P15" i="22"/>
  <c r="P11" i="22"/>
  <c r="K67" i="22"/>
  <c r="K63" i="22"/>
  <c r="K59" i="22"/>
  <c r="Q13" i="22"/>
  <c r="P17" i="21"/>
  <c r="Q14" i="21"/>
  <c r="Q44" i="21"/>
  <c r="Q36" i="21"/>
  <c r="Q18" i="22"/>
  <c r="Q14" i="22"/>
  <c r="Q10" i="22"/>
  <c r="T42" i="24"/>
  <c r="T38" i="24"/>
  <c r="T34" i="24"/>
  <c r="T30" i="24"/>
  <c r="T26" i="24"/>
  <c r="T22" i="24"/>
  <c r="T18" i="24"/>
  <c r="T14" i="24"/>
  <c r="T10" i="24"/>
  <c r="P92" i="24"/>
  <c r="Q9" i="22"/>
  <c r="K71" i="22"/>
  <c r="Q45" i="25"/>
  <c r="T7" i="25"/>
  <c r="Q44" i="22"/>
  <c r="Q40" i="22"/>
  <c r="Q36" i="22"/>
  <c r="S31" i="22"/>
  <c r="P42" i="23"/>
  <c r="P38" i="23"/>
  <c r="P34" i="23"/>
  <c r="T27" i="26"/>
  <c r="T23" i="26"/>
  <c r="T19" i="26"/>
  <c r="T15" i="26"/>
  <c r="T11" i="26"/>
  <c r="T7" i="26"/>
  <c r="P44" i="22"/>
  <c r="P40" i="22"/>
  <c r="P36" i="22"/>
  <c r="S45" i="22"/>
  <c r="P32" i="23"/>
  <c r="Q41" i="23"/>
  <c r="Q37" i="23"/>
  <c r="Q33" i="23"/>
  <c r="Q43" i="22"/>
  <c r="Q39" i="22"/>
  <c r="Q35" i="22"/>
  <c r="I69" i="22"/>
  <c r="I24" i="23"/>
  <c r="Q7" i="23" s="1"/>
  <c r="M39" i="16" s="1"/>
  <c r="Q32" i="23"/>
  <c r="P41" i="23"/>
  <c r="P37" i="23"/>
  <c r="P33" i="23"/>
  <c r="I55" i="23"/>
  <c r="T46" i="26"/>
  <c r="T42" i="26"/>
  <c r="T38" i="26"/>
  <c r="T34" i="26"/>
  <c r="T30" i="26"/>
  <c r="T26" i="26"/>
  <c r="T22" i="26"/>
  <c r="T18" i="26"/>
  <c r="T14" i="26"/>
  <c r="T10" i="26"/>
  <c r="P43" i="22"/>
  <c r="P39" i="22"/>
  <c r="P35" i="22"/>
  <c r="Q47" i="23"/>
  <c r="Q44" i="23"/>
  <c r="Q40" i="23"/>
  <c r="Q36" i="23"/>
  <c r="S31" i="23"/>
  <c r="Q42" i="22"/>
  <c r="Q38" i="22"/>
  <c r="Q34" i="22"/>
  <c r="Q47" i="22"/>
  <c r="T47" i="22" s="1"/>
  <c r="P47" i="23"/>
  <c r="P44" i="23"/>
  <c r="P40" i="23"/>
  <c r="P36" i="23"/>
  <c r="S45" i="23"/>
  <c r="I69" i="23"/>
  <c r="T41" i="26"/>
  <c r="T37" i="26"/>
  <c r="T33" i="26"/>
  <c r="T29" i="26"/>
  <c r="T25" i="26"/>
  <c r="T21" i="26"/>
  <c r="T17" i="26"/>
  <c r="T13" i="26"/>
  <c r="T9" i="26"/>
  <c r="P42" i="22"/>
  <c r="P38" i="22"/>
  <c r="P34" i="22"/>
  <c r="Q43" i="23"/>
  <c r="Q39" i="23"/>
  <c r="Q35" i="23"/>
  <c r="P32" i="22"/>
  <c r="Q41" i="22"/>
  <c r="Q37" i="22"/>
  <c r="Q33" i="22"/>
  <c r="I55" i="22"/>
  <c r="Q8" i="23"/>
  <c r="P43" i="23"/>
  <c r="P39" i="23"/>
  <c r="P35" i="23"/>
  <c r="T44" i="26"/>
  <c r="T40" i="26"/>
  <c r="T36" i="26"/>
  <c r="T32" i="26"/>
  <c r="T28" i="26"/>
  <c r="T24" i="26"/>
  <c r="T20" i="26"/>
  <c r="T16" i="26"/>
  <c r="T12" i="26"/>
  <c r="T8" i="26"/>
  <c r="P8" i="23"/>
  <c r="Q20" i="23"/>
  <c r="Q19" i="23"/>
  <c r="Q18" i="23"/>
  <c r="Q17" i="23"/>
  <c r="Q16" i="23"/>
  <c r="Q15" i="23"/>
  <c r="Q14" i="23"/>
  <c r="Q13" i="23"/>
  <c r="Q12" i="23"/>
  <c r="Q11" i="23"/>
  <c r="Q10" i="23"/>
  <c r="Q9" i="23"/>
  <c r="P20" i="23"/>
  <c r="P19" i="23"/>
  <c r="P18" i="23"/>
  <c r="P17" i="23"/>
  <c r="P16" i="23"/>
  <c r="P15" i="23"/>
  <c r="P14" i="23"/>
  <c r="P13" i="23"/>
  <c r="P12" i="23"/>
  <c r="P11" i="23"/>
  <c r="P10" i="23"/>
  <c r="P9" i="23"/>
  <c r="L90" i="26"/>
  <c r="M90" i="26"/>
  <c r="L91" i="26"/>
  <c r="M91" i="26"/>
  <c r="K91" i="26"/>
  <c r="K90" i="26"/>
  <c r="L87" i="26"/>
  <c r="M87" i="26"/>
  <c r="L88" i="26"/>
  <c r="M88" i="26"/>
  <c r="K88" i="26"/>
  <c r="K87" i="26"/>
  <c r="L84" i="26"/>
  <c r="M84" i="26"/>
  <c r="L85" i="26"/>
  <c r="M85" i="26"/>
  <c r="K85" i="26"/>
  <c r="K84" i="26"/>
  <c r="L81" i="26"/>
  <c r="M81" i="26"/>
  <c r="L82" i="26"/>
  <c r="M82" i="26"/>
  <c r="K82" i="26"/>
  <c r="K81" i="26"/>
  <c r="L78" i="26"/>
  <c r="M78" i="26"/>
  <c r="L79" i="26"/>
  <c r="M79" i="26"/>
  <c r="K79" i="26"/>
  <c r="K78" i="26"/>
  <c r="L75" i="26"/>
  <c r="M75" i="26"/>
  <c r="L76" i="26"/>
  <c r="M76" i="26"/>
  <c r="K76" i="26"/>
  <c r="K75" i="26"/>
  <c r="L72" i="26"/>
  <c r="M72" i="26"/>
  <c r="L73" i="26"/>
  <c r="M73" i="26"/>
  <c r="K73" i="26"/>
  <c r="K72" i="26"/>
  <c r="L69" i="26"/>
  <c r="M69" i="26"/>
  <c r="L70" i="26"/>
  <c r="M70" i="26"/>
  <c r="K70" i="26"/>
  <c r="K69" i="26"/>
  <c r="L66" i="26"/>
  <c r="M66" i="26"/>
  <c r="L67" i="26"/>
  <c r="M67" i="26"/>
  <c r="K67" i="26"/>
  <c r="K66" i="26"/>
  <c r="L64" i="26"/>
  <c r="M64" i="26"/>
  <c r="K64" i="26"/>
  <c r="L61" i="26"/>
  <c r="M61" i="26"/>
  <c r="L62" i="26"/>
  <c r="M62" i="26"/>
  <c r="K62" i="26"/>
  <c r="K61" i="26"/>
  <c r="L58" i="26"/>
  <c r="M58" i="26"/>
  <c r="L59" i="26"/>
  <c r="M59" i="26"/>
  <c r="K59" i="26"/>
  <c r="K58" i="26"/>
  <c r="L55" i="26"/>
  <c r="M55" i="26"/>
  <c r="L56" i="26"/>
  <c r="M56" i="26"/>
  <c r="K56" i="26"/>
  <c r="K55" i="26"/>
  <c r="L43" i="26"/>
  <c r="M43" i="26"/>
  <c r="L44" i="26"/>
  <c r="M44" i="26"/>
  <c r="K44" i="26"/>
  <c r="K43" i="26"/>
  <c r="L40" i="26"/>
  <c r="M40" i="26"/>
  <c r="L41" i="26"/>
  <c r="M41" i="26"/>
  <c r="K41" i="26"/>
  <c r="K40" i="26"/>
  <c r="L37" i="26"/>
  <c r="M37" i="26"/>
  <c r="L38" i="26"/>
  <c r="M38" i="26"/>
  <c r="K38" i="26"/>
  <c r="K37" i="26"/>
  <c r="L34" i="26"/>
  <c r="M34" i="26"/>
  <c r="L35" i="26"/>
  <c r="M35" i="26"/>
  <c r="K35" i="26"/>
  <c r="K34" i="26"/>
  <c r="L31" i="26"/>
  <c r="M31" i="26"/>
  <c r="L32" i="26"/>
  <c r="M32" i="26"/>
  <c r="K32" i="26"/>
  <c r="K31" i="26"/>
  <c r="L28" i="26"/>
  <c r="M28" i="26"/>
  <c r="L29" i="26"/>
  <c r="M29" i="26"/>
  <c r="K29" i="26"/>
  <c r="K28" i="26"/>
  <c r="L25" i="26"/>
  <c r="M25" i="26"/>
  <c r="L26" i="26"/>
  <c r="M26" i="26"/>
  <c r="K26" i="26"/>
  <c r="K25" i="26"/>
  <c r="L22" i="26"/>
  <c r="M22" i="26"/>
  <c r="L23" i="26"/>
  <c r="M23" i="26"/>
  <c r="K23" i="26"/>
  <c r="K22" i="26"/>
  <c r="L19" i="26"/>
  <c r="M19" i="26"/>
  <c r="L20" i="26"/>
  <c r="M20" i="26"/>
  <c r="K20" i="26"/>
  <c r="K19" i="26"/>
  <c r="L17" i="26"/>
  <c r="M17" i="26"/>
  <c r="K17" i="26"/>
  <c r="L14" i="26"/>
  <c r="M14" i="26"/>
  <c r="L15" i="26"/>
  <c r="M15" i="26"/>
  <c r="K15" i="26"/>
  <c r="K14" i="26"/>
  <c r="L11" i="26"/>
  <c r="M11" i="26"/>
  <c r="L12" i="26"/>
  <c r="M12" i="26"/>
  <c r="K12" i="26"/>
  <c r="K11" i="26"/>
  <c r="L8" i="26"/>
  <c r="M8" i="26"/>
  <c r="L9" i="26"/>
  <c r="M9" i="26"/>
  <c r="K9" i="26"/>
  <c r="K8" i="26"/>
  <c r="L90" i="25"/>
  <c r="M90" i="25"/>
  <c r="L91" i="25"/>
  <c r="M91" i="25"/>
  <c r="K91" i="25"/>
  <c r="K90" i="25"/>
  <c r="L84" i="25"/>
  <c r="M84" i="25"/>
  <c r="L85" i="25"/>
  <c r="M85" i="25"/>
  <c r="K85" i="25"/>
  <c r="K84" i="25"/>
  <c r="L81" i="25"/>
  <c r="M81" i="25"/>
  <c r="L82" i="25"/>
  <c r="M82" i="25"/>
  <c r="K82" i="25"/>
  <c r="K81" i="25"/>
  <c r="L78" i="25"/>
  <c r="M78" i="25"/>
  <c r="L79" i="25"/>
  <c r="M79" i="25"/>
  <c r="K79" i="25"/>
  <c r="K78" i="25"/>
  <c r="L75" i="25"/>
  <c r="M75" i="25"/>
  <c r="L76" i="25"/>
  <c r="M76" i="25"/>
  <c r="K76" i="25"/>
  <c r="K75" i="25"/>
  <c r="L72" i="25"/>
  <c r="M72" i="25"/>
  <c r="L73" i="25"/>
  <c r="M73" i="25"/>
  <c r="K73" i="25"/>
  <c r="K72" i="25"/>
  <c r="L69" i="25"/>
  <c r="M69" i="25"/>
  <c r="L70" i="25"/>
  <c r="M70" i="25"/>
  <c r="K70" i="25"/>
  <c r="K69" i="25"/>
  <c r="L66" i="25"/>
  <c r="M66" i="25"/>
  <c r="L67" i="25"/>
  <c r="M67" i="25"/>
  <c r="K67" i="25"/>
  <c r="K66" i="25"/>
  <c r="L64" i="25"/>
  <c r="M64" i="25"/>
  <c r="K64" i="25"/>
  <c r="L61" i="25"/>
  <c r="M61" i="25"/>
  <c r="L62" i="25"/>
  <c r="M62" i="25"/>
  <c r="K62" i="25"/>
  <c r="K61" i="25"/>
  <c r="L58" i="25"/>
  <c r="M58" i="25"/>
  <c r="L59" i="25"/>
  <c r="M59" i="25"/>
  <c r="K59" i="25"/>
  <c r="K58" i="25"/>
  <c r="L55" i="25"/>
  <c r="M55" i="25"/>
  <c r="L56" i="25"/>
  <c r="M56" i="25"/>
  <c r="K56" i="25"/>
  <c r="K55" i="25"/>
  <c r="L40" i="25"/>
  <c r="M40" i="25"/>
  <c r="L41" i="25"/>
  <c r="M41" i="25"/>
  <c r="K41" i="25"/>
  <c r="K40" i="25"/>
  <c r="L37" i="25"/>
  <c r="M37" i="25"/>
  <c r="L38" i="25"/>
  <c r="M38" i="25"/>
  <c r="K38" i="25"/>
  <c r="K37" i="25"/>
  <c r="L43" i="25"/>
  <c r="M43" i="25"/>
  <c r="L44" i="25"/>
  <c r="M44" i="25"/>
  <c r="K44" i="25"/>
  <c r="K43" i="25"/>
  <c r="P21" i="21" l="1"/>
  <c r="T92" i="26"/>
  <c r="T92" i="25"/>
  <c r="T10" i="23"/>
  <c r="T42" i="23"/>
  <c r="T33" i="22"/>
  <c r="H72" i="21"/>
  <c r="T10" i="22"/>
  <c r="S18" i="20"/>
  <c r="T37" i="22"/>
  <c r="T14" i="22"/>
  <c r="S18" i="19"/>
  <c r="P7" i="23"/>
  <c r="T7" i="23" s="1"/>
  <c r="T12" i="23"/>
  <c r="T8" i="23"/>
  <c r="T14" i="23"/>
  <c r="T13" i="22"/>
  <c r="Q45" i="21"/>
  <c r="Q48" i="21" s="1"/>
  <c r="T9" i="21"/>
  <c r="S9" i="20"/>
  <c r="T45" i="26"/>
  <c r="T45" i="24"/>
  <c r="Q45" i="23"/>
  <c r="P21" i="23"/>
  <c r="T18" i="23"/>
  <c r="T11" i="23"/>
  <c r="T19" i="23"/>
  <c r="T20" i="23"/>
  <c r="T13" i="23"/>
  <c r="S48" i="22"/>
  <c r="T18" i="22"/>
  <c r="T39" i="21"/>
  <c r="T44" i="21"/>
  <c r="T32" i="21"/>
  <c r="K69" i="21"/>
  <c r="T22" i="22"/>
  <c r="P45" i="22"/>
  <c r="P48" i="22" s="1"/>
  <c r="T15" i="23"/>
  <c r="T36" i="21"/>
  <c r="T16" i="23"/>
  <c r="S24" i="22"/>
  <c r="T9" i="23"/>
  <c r="T17" i="23"/>
  <c r="T16" i="21"/>
  <c r="T33" i="21"/>
  <c r="P21" i="22"/>
  <c r="P24" i="22" s="1"/>
  <c r="T92" i="24"/>
  <c r="T7" i="12"/>
  <c r="Q46" i="12"/>
  <c r="T46" i="12" s="1"/>
  <c r="T45" i="25"/>
  <c r="T36" i="23"/>
  <c r="T33" i="23"/>
  <c r="T40" i="23"/>
  <c r="T37" i="23"/>
  <c r="P23" i="23"/>
  <c r="Q45" i="22"/>
  <c r="T34" i="22"/>
  <c r="T40" i="22"/>
  <c r="T35" i="22"/>
  <c r="T41" i="21"/>
  <c r="T46" i="21"/>
  <c r="I72" i="21"/>
  <c r="S24" i="21"/>
  <c r="Q21" i="21"/>
  <c r="T14" i="21"/>
  <c r="Q7" i="21"/>
  <c r="T11" i="21"/>
  <c r="T31" i="23"/>
  <c r="S48" i="23"/>
  <c r="T32" i="23"/>
  <c r="T38" i="23"/>
  <c r="T35" i="23"/>
  <c r="T34" i="23"/>
  <c r="K69" i="23"/>
  <c r="Q23" i="23"/>
  <c r="Q21" i="23"/>
  <c r="M40" i="16" s="1"/>
  <c r="K55" i="22"/>
  <c r="T41" i="22"/>
  <c r="T42" i="22"/>
  <c r="T32" i="22"/>
  <c r="T36" i="22"/>
  <c r="T11" i="22"/>
  <c r="T15" i="22"/>
  <c r="I72" i="22"/>
  <c r="T17" i="22"/>
  <c r="T9" i="22"/>
  <c r="Q21" i="22"/>
  <c r="M25" i="16" s="1"/>
  <c r="K69" i="22"/>
  <c r="Q7" i="22"/>
  <c r="T38" i="21"/>
  <c r="P45" i="21"/>
  <c r="T37" i="21"/>
  <c r="T40" i="21"/>
  <c r="T42" i="21"/>
  <c r="T13" i="21"/>
  <c r="T19" i="21"/>
  <c r="T39" i="23"/>
  <c r="Q22" i="23"/>
  <c r="T22" i="23" s="1"/>
  <c r="S24" i="23"/>
  <c r="T41" i="23"/>
  <c r="T44" i="22"/>
  <c r="T17" i="21"/>
  <c r="T19" i="22"/>
  <c r="S48" i="21"/>
  <c r="T43" i="23"/>
  <c r="T44" i="23"/>
  <c r="T20" i="21"/>
  <c r="T12" i="21"/>
  <c r="T8" i="21"/>
  <c r="T47" i="23"/>
  <c r="K55" i="23"/>
  <c r="K55" i="21"/>
  <c r="T35" i="21"/>
  <c r="T38" i="22"/>
  <c r="T39" i="22"/>
  <c r="T16" i="22"/>
  <c r="T22" i="21"/>
  <c r="T43" i="22"/>
  <c r="T34" i="21"/>
  <c r="T20" i="22"/>
  <c r="T10" i="21"/>
  <c r="T43" i="21"/>
  <c r="T18" i="21"/>
  <c r="T31" i="22"/>
  <c r="I72" i="23"/>
  <c r="T15" i="21"/>
  <c r="L34" i="25"/>
  <c r="M34" i="25"/>
  <c r="L35" i="25"/>
  <c r="M35" i="25"/>
  <c r="K35" i="25"/>
  <c r="K34" i="25"/>
  <c r="L31" i="25"/>
  <c r="M31" i="25"/>
  <c r="L32" i="25"/>
  <c r="M32" i="25"/>
  <c r="K32" i="25"/>
  <c r="K31" i="25"/>
  <c r="L28" i="25"/>
  <c r="M28" i="25"/>
  <c r="L29" i="25"/>
  <c r="M29" i="25"/>
  <c r="K29" i="25"/>
  <c r="K28" i="25"/>
  <c r="L25" i="25"/>
  <c r="M25" i="25"/>
  <c r="L26" i="25"/>
  <c r="M26" i="25"/>
  <c r="K26" i="25"/>
  <c r="K25" i="25"/>
  <c r="L22" i="25"/>
  <c r="M22" i="25"/>
  <c r="L23" i="25"/>
  <c r="M23" i="25"/>
  <c r="K23" i="25"/>
  <c r="K22" i="25"/>
  <c r="L19" i="25"/>
  <c r="M19" i="25"/>
  <c r="L20" i="25"/>
  <c r="M20" i="25"/>
  <c r="K20" i="25"/>
  <c r="K19" i="25"/>
  <c r="L17" i="25"/>
  <c r="M17" i="25"/>
  <c r="K17" i="25"/>
  <c r="L14" i="25"/>
  <c r="M14" i="25"/>
  <c r="L15" i="25"/>
  <c r="M15" i="25"/>
  <c r="K15" i="25"/>
  <c r="K14" i="25"/>
  <c r="L11" i="25"/>
  <c r="M11" i="25"/>
  <c r="L12" i="25"/>
  <c r="M12" i="25"/>
  <c r="K12" i="25"/>
  <c r="K11" i="25"/>
  <c r="L8" i="25"/>
  <c r="M8" i="25"/>
  <c r="L9" i="25"/>
  <c r="M9" i="25"/>
  <c r="K9" i="25"/>
  <c r="K8" i="25"/>
  <c r="L90" i="24"/>
  <c r="M90" i="24"/>
  <c r="L91" i="24"/>
  <c r="M91" i="24"/>
  <c r="K91" i="24"/>
  <c r="K90" i="24"/>
  <c r="L87" i="24"/>
  <c r="M87" i="24"/>
  <c r="L88" i="24"/>
  <c r="M88" i="24"/>
  <c r="K88" i="24"/>
  <c r="K87" i="24"/>
  <c r="L84" i="24"/>
  <c r="M84" i="24"/>
  <c r="L85" i="24"/>
  <c r="M85" i="24"/>
  <c r="K85" i="24"/>
  <c r="K84" i="24"/>
  <c r="L81" i="24"/>
  <c r="M81" i="24"/>
  <c r="L82" i="24"/>
  <c r="M82" i="24"/>
  <c r="K82" i="24"/>
  <c r="K81" i="24"/>
  <c r="L78" i="24"/>
  <c r="M78" i="24"/>
  <c r="L79" i="24"/>
  <c r="M79" i="24"/>
  <c r="K79" i="24"/>
  <c r="K78" i="24"/>
  <c r="L75" i="24"/>
  <c r="M75" i="24"/>
  <c r="L76" i="24"/>
  <c r="M76" i="24"/>
  <c r="K76" i="24"/>
  <c r="K75" i="24"/>
  <c r="L72" i="24"/>
  <c r="M72" i="24"/>
  <c r="L73" i="24"/>
  <c r="M73" i="24"/>
  <c r="K73" i="24"/>
  <c r="K72" i="24"/>
  <c r="L69" i="24"/>
  <c r="M69" i="24"/>
  <c r="L70" i="24"/>
  <c r="M70" i="24"/>
  <c r="K70" i="24"/>
  <c r="K69" i="24"/>
  <c r="L66" i="24"/>
  <c r="M66" i="24"/>
  <c r="L67" i="24"/>
  <c r="M67" i="24"/>
  <c r="K67" i="24"/>
  <c r="K66" i="24"/>
  <c r="L64" i="24"/>
  <c r="M64" i="24"/>
  <c r="K64" i="24"/>
  <c r="L61" i="24"/>
  <c r="M61" i="24"/>
  <c r="L62" i="24"/>
  <c r="M62" i="24"/>
  <c r="K62" i="24"/>
  <c r="K61" i="24"/>
  <c r="L58" i="24"/>
  <c r="M58" i="24"/>
  <c r="L59" i="24"/>
  <c r="M59" i="24"/>
  <c r="K59" i="24"/>
  <c r="K58" i="24"/>
  <c r="L55" i="24"/>
  <c r="M55" i="24"/>
  <c r="L56" i="24"/>
  <c r="M56" i="24"/>
  <c r="K56" i="24"/>
  <c r="K55" i="24"/>
  <c r="L43" i="24"/>
  <c r="M43" i="24"/>
  <c r="L44" i="24"/>
  <c r="M44" i="24"/>
  <c r="K44" i="24"/>
  <c r="K43" i="24"/>
  <c r="L40" i="24"/>
  <c r="M40" i="24"/>
  <c r="L41" i="24"/>
  <c r="M41" i="24"/>
  <c r="K41" i="24"/>
  <c r="K40" i="24"/>
  <c r="L37" i="24"/>
  <c r="M37" i="24"/>
  <c r="L38" i="24"/>
  <c r="M38" i="24"/>
  <c r="K38" i="24"/>
  <c r="K37" i="24"/>
  <c r="L34" i="24"/>
  <c r="M34" i="24"/>
  <c r="L35" i="24"/>
  <c r="M35" i="24"/>
  <c r="K35" i="24"/>
  <c r="K34" i="24"/>
  <c r="L31" i="24"/>
  <c r="M31" i="24"/>
  <c r="L32" i="24"/>
  <c r="M32" i="24"/>
  <c r="K32" i="24"/>
  <c r="K31" i="24"/>
  <c r="L28" i="24"/>
  <c r="M28" i="24"/>
  <c r="L29" i="24"/>
  <c r="M29" i="24"/>
  <c r="K29" i="24"/>
  <c r="K28" i="24"/>
  <c r="L25" i="24"/>
  <c r="M25" i="24"/>
  <c r="L26" i="24"/>
  <c r="M26" i="24"/>
  <c r="K26" i="24"/>
  <c r="K25" i="24"/>
  <c r="L22" i="24"/>
  <c r="M22" i="24"/>
  <c r="L23" i="24"/>
  <c r="M23" i="24"/>
  <c r="K23" i="24"/>
  <c r="K22" i="24"/>
  <c r="L19" i="24"/>
  <c r="M19" i="24"/>
  <c r="L20" i="24"/>
  <c r="M20" i="24"/>
  <c r="K20" i="24"/>
  <c r="K19" i="24"/>
  <c r="L17" i="24"/>
  <c r="M17" i="24"/>
  <c r="K17" i="24"/>
  <c r="L14" i="24"/>
  <c r="M14" i="24"/>
  <c r="L15" i="24"/>
  <c r="M15" i="24"/>
  <c r="K15" i="24"/>
  <c r="K14" i="24"/>
  <c r="Q48" i="23" l="1"/>
  <c r="M43" i="16"/>
  <c r="T7" i="22"/>
  <c r="M24" i="16"/>
  <c r="Q48" i="22"/>
  <c r="M28" i="16"/>
  <c r="T21" i="21"/>
  <c r="K72" i="21"/>
  <c r="T21" i="22"/>
  <c r="T45" i="21"/>
  <c r="Q24" i="21"/>
  <c r="T24" i="21" s="1"/>
  <c r="P24" i="23"/>
  <c r="K72" i="23"/>
  <c r="T45" i="22"/>
  <c r="T45" i="23"/>
  <c r="T21" i="23"/>
  <c r="K72" i="22"/>
  <c r="T7" i="21"/>
  <c r="T23" i="23"/>
  <c r="P48" i="23"/>
  <c r="T48" i="23" s="1"/>
  <c r="Q24" i="23"/>
  <c r="T48" i="22"/>
  <c r="Q24" i="22"/>
  <c r="T24" i="22" s="1"/>
  <c r="P48" i="21"/>
  <c r="T48" i="21" s="1"/>
  <c r="T31" i="21"/>
  <c r="L11" i="24"/>
  <c r="M11" i="24"/>
  <c r="L12" i="24"/>
  <c r="M12" i="24"/>
  <c r="K12" i="24"/>
  <c r="K11" i="24"/>
  <c r="M8" i="24"/>
  <c r="M9" i="24"/>
  <c r="L9" i="24"/>
  <c r="L8" i="24"/>
  <c r="K9" i="24"/>
  <c r="K8" i="24"/>
  <c r="T24" i="23" l="1"/>
  <c r="E60" i="30" l="1"/>
  <c r="D60" i="30"/>
  <c r="E57" i="30"/>
  <c r="D57" i="30"/>
  <c r="C57" i="30"/>
  <c r="E56" i="30"/>
  <c r="D56" i="30"/>
  <c r="C56" i="30"/>
  <c r="E55" i="30"/>
  <c r="D55" i="30"/>
  <c r="C55" i="30"/>
  <c r="E54" i="30"/>
  <c r="D54" i="30"/>
  <c r="C54" i="30"/>
  <c r="M46" i="30"/>
  <c r="D45" i="30"/>
  <c r="C45" i="30"/>
  <c r="M41" i="30"/>
  <c r="D37" i="30"/>
  <c r="C37" i="30"/>
  <c r="C24" i="30"/>
  <c r="D15" i="30"/>
  <c r="C15" i="30"/>
  <c r="D7" i="30"/>
  <c r="C7" i="30"/>
  <c r="D57" i="28"/>
  <c r="C57" i="28"/>
  <c r="D46" i="28"/>
  <c r="M48" i="28"/>
  <c r="C46" i="28"/>
  <c r="D78" i="28"/>
  <c r="C78" i="28"/>
  <c r="D73" i="28"/>
  <c r="C73" i="28"/>
  <c r="D72" i="28"/>
  <c r="C72" i="28"/>
  <c r="D71" i="28"/>
  <c r="C71" i="28"/>
  <c r="D70" i="28"/>
  <c r="C70" i="28"/>
  <c r="D69" i="28"/>
  <c r="C69" i="28"/>
  <c r="D30" i="28"/>
  <c r="E30" i="28"/>
  <c r="D31" i="28"/>
  <c r="E31" i="28"/>
  <c r="D32" i="28"/>
  <c r="E32" i="28"/>
  <c r="D33" i="28"/>
  <c r="E33" i="28"/>
  <c r="D34" i="28"/>
  <c r="E34" i="28"/>
  <c r="D36" i="28"/>
  <c r="E36" i="28"/>
  <c r="D38" i="28"/>
  <c r="E38" i="28"/>
  <c r="D39" i="28"/>
  <c r="E39" i="28"/>
  <c r="D18" i="28"/>
  <c r="D7" i="28"/>
  <c r="C18" i="28"/>
  <c r="C7" i="28"/>
  <c r="C39" i="28"/>
  <c r="C38" i="28"/>
  <c r="C36" i="28"/>
  <c r="C34" i="28"/>
  <c r="C33" i="28"/>
  <c r="C32" i="28"/>
  <c r="C31" i="28"/>
  <c r="C30" i="28"/>
  <c r="C46" i="12"/>
  <c r="K65" i="28" l="1"/>
  <c r="K66" i="28"/>
  <c r="L65" i="28"/>
  <c r="L66" i="28"/>
  <c r="K21" i="30"/>
  <c r="K22" i="30"/>
  <c r="K20" i="30"/>
  <c r="L50" i="30"/>
  <c r="L51" i="30"/>
  <c r="L13" i="30"/>
  <c r="L12" i="30"/>
  <c r="L11" i="30"/>
  <c r="L54" i="28"/>
  <c r="C67" i="30"/>
  <c r="C85" i="28"/>
  <c r="L20" i="30"/>
  <c r="L22" i="30"/>
  <c r="L21" i="30"/>
  <c r="K13" i="30"/>
  <c r="K12" i="30"/>
  <c r="K11" i="30"/>
  <c r="K50" i="30"/>
  <c r="K51" i="30"/>
  <c r="L27" i="28"/>
  <c r="L26" i="28"/>
  <c r="K26" i="28"/>
  <c r="K27" i="28"/>
  <c r="K52" i="28"/>
  <c r="K54" i="28"/>
  <c r="L49" i="28"/>
  <c r="L52" i="28"/>
  <c r="L13" i="28"/>
  <c r="L15" i="28"/>
  <c r="K13" i="28"/>
  <c r="K15" i="28"/>
  <c r="K64" i="28"/>
  <c r="K63" i="28"/>
  <c r="K67" i="28"/>
  <c r="L63" i="28"/>
  <c r="L67" i="28"/>
  <c r="L64" i="28"/>
  <c r="L20" i="28"/>
  <c r="L24" i="28"/>
  <c r="K21" i="28"/>
  <c r="K24" i="28"/>
  <c r="L42" i="30"/>
  <c r="L43" i="30"/>
  <c r="K42" i="30"/>
  <c r="K43" i="30"/>
  <c r="L9" i="28"/>
  <c r="K11" i="28"/>
  <c r="C142" i="12"/>
  <c r="K47" i="12"/>
  <c r="K59" i="28"/>
  <c r="L60" i="28"/>
  <c r="D53" i="30"/>
  <c r="D23" i="30"/>
  <c r="L9" i="30"/>
  <c r="L10" i="30"/>
  <c r="L14" i="30"/>
  <c r="M49" i="30"/>
  <c r="L48" i="30"/>
  <c r="L40" i="30"/>
  <c r="M38" i="30"/>
  <c r="L39" i="30"/>
  <c r="L44" i="30"/>
  <c r="L17" i="30"/>
  <c r="L19" i="30"/>
  <c r="M14" i="30"/>
  <c r="K8" i="30"/>
  <c r="M8" i="30"/>
  <c r="K19" i="30"/>
  <c r="K17" i="30"/>
  <c r="M19" i="30"/>
  <c r="M17" i="30"/>
  <c r="K16" i="30"/>
  <c r="M18" i="30"/>
  <c r="C23" i="30"/>
  <c r="L8" i="30"/>
  <c r="K9" i="30"/>
  <c r="M9" i="30"/>
  <c r="K10" i="30"/>
  <c r="M10" i="30"/>
  <c r="K14" i="30"/>
  <c r="M16" i="30"/>
  <c r="K18" i="30"/>
  <c r="E23" i="30"/>
  <c r="C53" i="30"/>
  <c r="K44" i="30"/>
  <c r="K40" i="30"/>
  <c r="K39" i="30"/>
  <c r="M37" i="30"/>
  <c r="M44" i="30"/>
  <c r="M40" i="30"/>
  <c r="M39" i="30"/>
  <c r="K38" i="30"/>
  <c r="K41" i="30"/>
  <c r="K52" i="30"/>
  <c r="K48" i="30"/>
  <c r="K49" i="30"/>
  <c r="M52" i="30"/>
  <c r="M48" i="30"/>
  <c r="M47" i="30"/>
  <c r="K46" i="30"/>
  <c r="K47" i="30"/>
  <c r="L16" i="30"/>
  <c r="L18" i="30"/>
  <c r="L38" i="30"/>
  <c r="L41" i="30"/>
  <c r="L49" i="30"/>
  <c r="L47" i="30"/>
  <c r="L46" i="30"/>
  <c r="L52" i="30"/>
  <c r="M47" i="28"/>
  <c r="K60" i="28"/>
  <c r="L59" i="28"/>
  <c r="C68" i="28"/>
  <c r="K58" i="28"/>
  <c r="K62" i="28"/>
  <c r="L61" i="28"/>
  <c r="M55" i="28"/>
  <c r="M51" i="28"/>
  <c r="M49" i="28"/>
  <c r="K47" i="28"/>
  <c r="L56" i="28"/>
  <c r="K55" i="28"/>
  <c r="L53" i="28"/>
  <c r="K51" i="28"/>
  <c r="L50" i="28"/>
  <c r="K49" i="28"/>
  <c r="L48" i="28"/>
  <c r="M58" i="28"/>
  <c r="M62" i="28"/>
  <c r="M60" i="28"/>
  <c r="L47" i="28"/>
  <c r="M56" i="28"/>
  <c r="K56" i="28"/>
  <c r="L55" i="28"/>
  <c r="M53" i="28"/>
  <c r="K53" i="28"/>
  <c r="L51" i="28"/>
  <c r="M50" i="28"/>
  <c r="K50" i="28"/>
  <c r="K48" i="28"/>
  <c r="L58" i="28"/>
  <c r="L62" i="28"/>
  <c r="M61" i="28"/>
  <c r="K61" i="28"/>
  <c r="M59" i="28"/>
  <c r="D68" i="28"/>
  <c r="M10" i="28"/>
  <c r="C29" i="28"/>
  <c r="K10" i="28"/>
  <c r="L10" i="28"/>
  <c r="K14" i="28"/>
  <c r="K9" i="28"/>
  <c r="L19" i="28"/>
  <c r="M28" i="28"/>
  <c r="K28" i="28"/>
  <c r="M25" i="28"/>
  <c r="K25" i="28"/>
  <c r="L23" i="28"/>
  <c r="M22" i="28"/>
  <c r="K22" i="28"/>
  <c r="L21" i="28"/>
  <c r="M20" i="28"/>
  <c r="K20" i="28"/>
  <c r="K17" i="28"/>
  <c r="M8" i="28"/>
  <c r="K19" i="28"/>
  <c r="M19" i="28"/>
  <c r="L28" i="28"/>
  <c r="L25" i="28"/>
  <c r="M23" i="28"/>
  <c r="K23" i="28"/>
  <c r="L22" i="28"/>
  <c r="M21" i="28"/>
  <c r="D29" i="28"/>
  <c r="E29" i="28"/>
  <c r="M38" i="28" s="1"/>
  <c r="K8" i="28"/>
  <c r="K16" i="28"/>
  <c r="K12" i="28"/>
  <c r="L8" i="28"/>
  <c r="M17" i="28"/>
  <c r="M16" i="28"/>
  <c r="M14" i="28"/>
  <c r="M12" i="28"/>
  <c r="M11" i="28"/>
  <c r="M9" i="28"/>
  <c r="L17" i="28"/>
  <c r="L16" i="28"/>
  <c r="L14" i="28"/>
  <c r="L12" i="28"/>
  <c r="L11" i="28"/>
  <c r="K76" i="28" l="1"/>
  <c r="K77" i="28"/>
  <c r="L24" i="30"/>
  <c r="L29" i="30"/>
  <c r="L28" i="30"/>
  <c r="K58" i="30"/>
  <c r="K59" i="30"/>
  <c r="L56" i="30"/>
  <c r="L58" i="30"/>
  <c r="L59" i="30"/>
  <c r="M28" i="30"/>
  <c r="M29" i="30"/>
  <c r="M36" i="28"/>
  <c r="M37" i="28"/>
  <c r="L76" i="28"/>
  <c r="L77" i="28"/>
  <c r="K7" i="30"/>
  <c r="K29" i="30"/>
  <c r="K28" i="30"/>
  <c r="L38" i="28"/>
  <c r="L37" i="28"/>
  <c r="K36" i="28"/>
  <c r="K38" i="28"/>
  <c r="K37" i="28"/>
  <c r="M39" i="28"/>
  <c r="M35" i="28"/>
  <c r="L39" i="28"/>
  <c r="L35" i="28"/>
  <c r="K74" i="28"/>
  <c r="K75" i="28"/>
  <c r="L75" i="28"/>
  <c r="L74" i="28"/>
  <c r="K32" i="28"/>
  <c r="K35" i="28"/>
  <c r="L36" i="28"/>
  <c r="L7" i="30"/>
  <c r="K27" i="30"/>
  <c r="K26" i="30"/>
  <c r="L7" i="28"/>
  <c r="K69" i="28"/>
  <c r="M24" i="30"/>
  <c r="M57" i="28"/>
  <c r="K45" i="30"/>
  <c r="K39" i="28"/>
  <c r="M46" i="28"/>
  <c r="K57" i="28"/>
  <c r="M78" i="28"/>
  <c r="M72" i="28"/>
  <c r="K37" i="30"/>
  <c r="K24" i="30"/>
  <c r="M70" i="28"/>
  <c r="L37" i="30"/>
  <c r="M45" i="30"/>
  <c r="M53" i="30" s="1"/>
  <c r="K73" i="28"/>
  <c r="L55" i="30"/>
  <c r="L15" i="30"/>
  <c r="L54" i="30"/>
  <c r="L60" i="30"/>
  <c r="L57" i="30"/>
  <c r="L45" i="30"/>
  <c r="L30" i="30"/>
  <c r="L27" i="30"/>
  <c r="L26" i="30"/>
  <c r="L25" i="30"/>
  <c r="K25" i="30"/>
  <c r="M7" i="30"/>
  <c r="M15" i="30"/>
  <c r="K15" i="30"/>
  <c r="M27" i="30"/>
  <c r="M60" i="30"/>
  <c r="M57" i="30"/>
  <c r="M54" i="30"/>
  <c r="M56" i="30"/>
  <c r="M55" i="30"/>
  <c r="K56" i="30"/>
  <c r="K55" i="30"/>
  <c r="K60" i="30"/>
  <c r="K57" i="30"/>
  <c r="K54" i="30"/>
  <c r="M30" i="30"/>
  <c r="M26" i="30"/>
  <c r="M25" i="30"/>
  <c r="K30" i="30"/>
  <c r="K30" i="28"/>
  <c r="M71" i="28"/>
  <c r="M73" i="28"/>
  <c r="M69" i="28"/>
  <c r="K46" i="28"/>
  <c r="K78" i="28"/>
  <c r="K72" i="28"/>
  <c r="K70" i="28"/>
  <c r="K71" i="28"/>
  <c r="L46" i="28"/>
  <c r="L71" i="28"/>
  <c r="L70" i="28"/>
  <c r="L73" i="28"/>
  <c r="L69" i="28"/>
  <c r="L78" i="28"/>
  <c r="L72" i="28"/>
  <c r="L57" i="28"/>
  <c r="K31" i="28"/>
  <c r="K33" i="28"/>
  <c r="K7" i="28"/>
  <c r="K34" i="28"/>
  <c r="K18" i="28"/>
  <c r="M7" i="28"/>
  <c r="M32" i="28"/>
  <c r="M34" i="28"/>
  <c r="M30" i="28"/>
  <c r="M31" i="28"/>
  <c r="M33" i="28"/>
  <c r="M18" i="28"/>
  <c r="L31" i="28"/>
  <c r="L33" i="28"/>
  <c r="L18" i="28"/>
  <c r="L32" i="28"/>
  <c r="L34" i="28"/>
  <c r="L30" i="28"/>
  <c r="S3" i="22"/>
  <c r="S3" i="26" s="1"/>
  <c r="S3" i="21"/>
  <c r="S27" i="21" s="1"/>
  <c r="R3" i="20"/>
  <c r="R12" i="20" s="1"/>
  <c r="J21" i="20" s="1"/>
  <c r="J21" i="19"/>
  <c r="R12" i="19"/>
  <c r="K23" i="30" l="1"/>
  <c r="L23" i="30"/>
  <c r="L53" i="30"/>
  <c r="K68" i="28"/>
  <c r="L29" i="28"/>
  <c r="K53" i="30"/>
  <c r="M68" i="28"/>
  <c r="K29" i="28"/>
  <c r="L68" i="28"/>
  <c r="K97" i="26"/>
  <c r="S50" i="26"/>
  <c r="S3" i="23"/>
  <c r="S3" i="33" s="1"/>
  <c r="K51" i="21"/>
  <c r="S27" i="22"/>
  <c r="K51" i="22" s="1"/>
  <c r="M23" i="30"/>
  <c r="M29" i="28"/>
  <c r="S36" i="33" l="1"/>
  <c r="K69" i="33"/>
  <c r="S3" i="24"/>
  <c r="S3" i="28"/>
  <c r="S3" i="12"/>
  <c r="S3" i="30"/>
  <c r="S27" i="23"/>
  <c r="K51" i="23"/>
  <c r="C103" i="12"/>
  <c r="S42" i="28" l="1"/>
  <c r="K81" i="28"/>
  <c r="S33" i="30"/>
  <c r="K63" i="30"/>
  <c r="K99" i="12"/>
  <c r="S51" i="12"/>
  <c r="S3" i="25"/>
  <c r="K97" i="24"/>
  <c r="S50" i="24"/>
  <c r="E138" i="26"/>
  <c r="D138" i="26"/>
  <c r="C138" i="26"/>
  <c r="E137" i="26"/>
  <c r="D137" i="26"/>
  <c r="C137" i="26"/>
  <c r="E136" i="26"/>
  <c r="D136" i="26"/>
  <c r="C136" i="26"/>
  <c r="E135" i="26"/>
  <c r="D135" i="26"/>
  <c r="C135" i="26"/>
  <c r="E134" i="26"/>
  <c r="D134" i="26"/>
  <c r="C134" i="26"/>
  <c r="E133" i="26"/>
  <c r="D133" i="26"/>
  <c r="C133" i="26"/>
  <c r="E132" i="26"/>
  <c r="D132" i="26"/>
  <c r="C132" i="26"/>
  <c r="E131" i="26"/>
  <c r="D131" i="26"/>
  <c r="C131" i="26"/>
  <c r="E130" i="26"/>
  <c r="D130" i="26"/>
  <c r="C130" i="26"/>
  <c r="E129" i="26"/>
  <c r="D129" i="26"/>
  <c r="C129" i="26"/>
  <c r="E128" i="26"/>
  <c r="D128" i="26"/>
  <c r="C128" i="26"/>
  <c r="E127" i="26"/>
  <c r="D127" i="26"/>
  <c r="C127" i="26"/>
  <c r="E126" i="26"/>
  <c r="D126" i="26"/>
  <c r="C126" i="26"/>
  <c r="E125" i="26"/>
  <c r="D125" i="26"/>
  <c r="C125" i="26"/>
  <c r="E124" i="26"/>
  <c r="D124" i="26"/>
  <c r="C124" i="26"/>
  <c r="E123" i="26"/>
  <c r="D123" i="26"/>
  <c r="C123" i="26"/>
  <c r="E122" i="26"/>
  <c r="D122" i="26"/>
  <c r="C122" i="26"/>
  <c r="E121" i="26"/>
  <c r="D121" i="26"/>
  <c r="C121" i="26"/>
  <c r="E120" i="26"/>
  <c r="D120" i="26"/>
  <c r="C120" i="26"/>
  <c r="E119" i="26"/>
  <c r="D119" i="26"/>
  <c r="C119" i="26"/>
  <c r="E118" i="26"/>
  <c r="D118" i="26"/>
  <c r="C118" i="26"/>
  <c r="E117" i="26"/>
  <c r="D117" i="26"/>
  <c r="C117" i="26"/>
  <c r="E116" i="26"/>
  <c r="D116" i="26"/>
  <c r="C116" i="26"/>
  <c r="E115" i="26"/>
  <c r="D115" i="26"/>
  <c r="C115" i="26"/>
  <c r="E114" i="26"/>
  <c r="D114" i="26"/>
  <c r="C114" i="26"/>
  <c r="E113" i="26"/>
  <c r="D113" i="26"/>
  <c r="C113" i="26"/>
  <c r="E112" i="26"/>
  <c r="D112" i="26"/>
  <c r="C112" i="26"/>
  <c r="E111" i="26"/>
  <c r="D111" i="26"/>
  <c r="C111" i="26"/>
  <c r="E110" i="26"/>
  <c r="D110" i="26"/>
  <c r="C110" i="26"/>
  <c r="E109" i="26"/>
  <c r="D109" i="26"/>
  <c r="C109" i="26"/>
  <c r="E108" i="26"/>
  <c r="D108" i="26"/>
  <c r="C108" i="26"/>
  <c r="E107" i="26"/>
  <c r="D107" i="26"/>
  <c r="C107" i="26"/>
  <c r="E106" i="26"/>
  <c r="D106" i="26"/>
  <c r="C106" i="26"/>
  <c r="E105" i="26"/>
  <c r="D105" i="26"/>
  <c r="C105" i="26"/>
  <c r="E104" i="26"/>
  <c r="D104" i="26"/>
  <c r="C104" i="26"/>
  <c r="E103" i="26"/>
  <c r="D103" i="26"/>
  <c r="C103" i="26"/>
  <c r="E102" i="26"/>
  <c r="D102" i="26"/>
  <c r="C102" i="26"/>
  <c r="E101" i="26"/>
  <c r="D101" i="26"/>
  <c r="C101" i="26"/>
  <c r="E94" i="26"/>
  <c r="D94" i="26"/>
  <c r="C94" i="26"/>
  <c r="E93" i="26"/>
  <c r="D93" i="26"/>
  <c r="C93" i="26"/>
  <c r="E92" i="26"/>
  <c r="D92" i="26"/>
  <c r="L86" i="26" s="1"/>
  <c r="C92" i="26"/>
  <c r="K83" i="26" s="1"/>
  <c r="E47" i="26"/>
  <c r="D47" i="26"/>
  <c r="C47" i="26"/>
  <c r="E46" i="26"/>
  <c r="D46" i="26"/>
  <c r="C46" i="26"/>
  <c r="E45" i="26"/>
  <c r="D45" i="26"/>
  <c r="C45" i="26"/>
  <c r="K36" i="26" s="1"/>
  <c r="E138" i="25"/>
  <c r="D138" i="25"/>
  <c r="C138" i="25"/>
  <c r="E137" i="25"/>
  <c r="D137" i="25"/>
  <c r="C137" i="25"/>
  <c r="E136" i="25"/>
  <c r="D136" i="25"/>
  <c r="C136" i="25"/>
  <c r="E135" i="25"/>
  <c r="D135" i="25"/>
  <c r="C135" i="25"/>
  <c r="E134" i="25"/>
  <c r="D134" i="25"/>
  <c r="C134" i="25"/>
  <c r="E133" i="25"/>
  <c r="D133" i="25"/>
  <c r="C133" i="25"/>
  <c r="E132" i="25"/>
  <c r="D132" i="25"/>
  <c r="C132" i="25"/>
  <c r="E131" i="25"/>
  <c r="D131" i="25"/>
  <c r="C131" i="25"/>
  <c r="E130" i="25"/>
  <c r="D130" i="25"/>
  <c r="C130" i="25"/>
  <c r="E129" i="25"/>
  <c r="D129" i="25"/>
  <c r="C129" i="25"/>
  <c r="E128" i="25"/>
  <c r="D128" i="25"/>
  <c r="C128" i="25"/>
  <c r="E127" i="25"/>
  <c r="D127" i="25"/>
  <c r="C127" i="25"/>
  <c r="E126" i="25"/>
  <c r="D126" i="25"/>
  <c r="C126" i="25"/>
  <c r="E125" i="25"/>
  <c r="D125" i="25"/>
  <c r="C125" i="25"/>
  <c r="E124" i="25"/>
  <c r="D124" i="25"/>
  <c r="C124" i="25"/>
  <c r="E123" i="25"/>
  <c r="D123" i="25"/>
  <c r="C123" i="25"/>
  <c r="E122" i="25"/>
  <c r="D122" i="25"/>
  <c r="C122" i="25"/>
  <c r="E121" i="25"/>
  <c r="D121" i="25"/>
  <c r="C121" i="25"/>
  <c r="E120" i="25"/>
  <c r="D120" i="25"/>
  <c r="C120" i="25"/>
  <c r="E119" i="25"/>
  <c r="D119" i="25"/>
  <c r="C119" i="25"/>
  <c r="E118" i="25"/>
  <c r="D118" i="25"/>
  <c r="C118" i="25"/>
  <c r="E117" i="25"/>
  <c r="D117" i="25"/>
  <c r="C117" i="25"/>
  <c r="E116" i="25"/>
  <c r="D116" i="25"/>
  <c r="C116" i="25"/>
  <c r="E115" i="25"/>
  <c r="D115" i="25"/>
  <c r="C115" i="25"/>
  <c r="E114" i="25"/>
  <c r="D114" i="25"/>
  <c r="C114" i="25"/>
  <c r="E113" i="25"/>
  <c r="D113" i="25"/>
  <c r="C113" i="25"/>
  <c r="E112" i="25"/>
  <c r="D112" i="25"/>
  <c r="C112" i="25"/>
  <c r="E111" i="25"/>
  <c r="D111" i="25"/>
  <c r="C111" i="25"/>
  <c r="E110" i="25"/>
  <c r="D110" i="25"/>
  <c r="C110" i="25"/>
  <c r="E109" i="25"/>
  <c r="D109" i="25"/>
  <c r="C109" i="25"/>
  <c r="E108" i="25"/>
  <c r="D108" i="25"/>
  <c r="C108" i="25"/>
  <c r="E107" i="25"/>
  <c r="D107" i="25"/>
  <c r="C107" i="25"/>
  <c r="E106" i="25"/>
  <c r="D106" i="25"/>
  <c r="C106" i="25"/>
  <c r="E105" i="25"/>
  <c r="D105" i="25"/>
  <c r="C105" i="25"/>
  <c r="E104" i="25"/>
  <c r="D104" i="25"/>
  <c r="C104" i="25"/>
  <c r="E103" i="25"/>
  <c r="D103" i="25"/>
  <c r="C103" i="25"/>
  <c r="E102" i="25"/>
  <c r="D102" i="25"/>
  <c r="C102" i="25"/>
  <c r="E101" i="25"/>
  <c r="D101" i="25"/>
  <c r="C101" i="25"/>
  <c r="E94" i="25"/>
  <c r="D94" i="25"/>
  <c r="C94" i="25"/>
  <c r="E93" i="25"/>
  <c r="D93" i="25"/>
  <c r="C93" i="25"/>
  <c r="E92" i="25"/>
  <c r="M86" i="25" s="1"/>
  <c r="D92" i="25"/>
  <c r="C92" i="25"/>
  <c r="K86" i="25" s="1"/>
  <c r="L88" i="25"/>
  <c r="E47" i="25"/>
  <c r="D47" i="25"/>
  <c r="C47" i="25"/>
  <c r="E46" i="25"/>
  <c r="D46" i="25"/>
  <c r="C46" i="25"/>
  <c r="E45" i="25"/>
  <c r="M18" i="25" s="1"/>
  <c r="D45" i="25"/>
  <c r="L21" i="25" s="1"/>
  <c r="C45" i="25"/>
  <c r="K42" i="25" s="1"/>
  <c r="C102" i="24"/>
  <c r="D102" i="24"/>
  <c r="E102" i="24"/>
  <c r="C103" i="24"/>
  <c r="D103" i="24"/>
  <c r="E103" i="24"/>
  <c r="C104" i="24"/>
  <c r="D104" i="24"/>
  <c r="E104" i="24"/>
  <c r="C105" i="24"/>
  <c r="D105" i="24"/>
  <c r="E105" i="24"/>
  <c r="C106" i="24"/>
  <c r="D106" i="24"/>
  <c r="E106" i="24"/>
  <c r="C107" i="24"/>
  <c r="D107" i="24"/>
  <c r="E107" i="24"/>
  <c r="C108" i="24"/>
  <c r="D108" i="24"/>
  <c r="E108" i="24"/>
  <c r="C109" i="24"/>
  <c r="D109" i="24"/>
  <c r="E109" i="24"/>
  <c r="C110" i="24"/>
  <c r="D110" i="24"/>
  <c r="E110" i="24"/>
  <c r="C111" i="24"/>
  <c r="D111" i="24"/>
  <c r="E111" i="24"/>
  <c r="C112" i="24"/>
  <c r="D112" i="24"/>
  <c r="E112" i="24"/>
  <c r="C113" i="24"/>
  <c r="D113" i="24"/>
  <c r="E113" i="24"/>
  <c r="C114" i="24"/>
  <c r="D114" i="24"/>
  <c r="E114" i="24"/>
  <c r="C115" i="24"/>
  <c r="D115" i="24"/>
  <c r="E115" i="24"/>
  <c r="C116" i="24"/>
  <c r="D116" i="24"/>
  <c r="E116" i="24"/>
  <c r="C117" i="24"/>
  <c r="D117" i="24"/>
  <c r="E117" i="24"/>
  <c r="C118" i="24"/>
  <c r="D118" i="24"/>
  <c r="E118" i="24"/>
  <c r="C119" i="24"/>
  <c r="D119" i="24"/>
  <c r="E119" i="24"/>
  <c r="C120" i="24"/>
  <c r="D120" i="24"/>
  <c r="E120" i="24"/>
  <c r="C121" i="24"/>
  <c r="D121" i="24"/>
  <c r="E121" i="24"/>
  <c r="C122" i="24"/>
  <c r="D122" i="24"/>
  <c r="E122" i="24"/>
  <c r="C123" i="24"/>
  <c r="D123" i="24"/>
  <c r="E123" i="24"/>
  <c r="C124" i="24"/>
  <c r="D124" i="24"/>
  <c r="E124" i="24"/>
  <c r="C125" i="24"/>
  <c r="D125" i="24"/>
  <c r="E125" i="24"/>
  <c r="C126" i="24"/>
  <c r="D126" i="24"/>
  <c r="E126" i="24"/>
  <c r="C127" i="24"/>
  <c r="D127" i="24"/>
  <c r="E127" i="24"/>
  <c r="C128" i="24"/>
  <c r="D128" i="24"/>
  <c r="E128" i="24"/>
  <c r="C129" i="24"/>
  <c r="D129" i="24"/>
  <c r="E129" i="24"/>
  <c r="C130" i="24"/>
  <c r="D130" i="24"/>
  <c r="E130" i="24"/>
  <c r="C131" i="24"/>
  <c r="D131" i="24"/>
  <c r="E131" i="24"/>
  <c r="C132" i="24"/>
  <c r="D132" i="24"/>
  <c r="E132" i="24"/>
  <c r="C133" i="24"/>
  <c r="D133" i="24"/>
  <c r="E133" i="24"/>
  <c r="C134" i="24"/>
  <c r="D134" i="24"/>
  <c r="E134" i="24"/>
  <c r="C135" i="24"/>
  <c r="D135" i="24"/>
  <c r="E135" i="24"/>
  <c r="C136" i="24"/>
  <c r="D136" i="24"/>
  <c r="E136" i="24"/>
  <c r="C137" i="24"/>
  <c r="D137" i="24"/>
  <c r="E137" i="24"/>
  <c r="C138" i="24"/>
  <c r="D138" i="24"/>
  <c r="E138" i="24"/>
  <c r="D101" i="24"/>
  <c r="E101" i="24"/>
  <c r="C101" i="24"/>
  <c r="M71" i="25" l="1"/>
  <c r="M74" i="25"/>
  <c r="K7" i="25"/>
  <c r="M80" i="25"/>
  <c r="K13" i="25"/>
  <c r="K74" i="25"/>
  <c r="M89" i="25"/>
  <c r="M7" i="25"/>
  <c r="M57" i="25"/>
  <c r="K80" i="25"/>
  <c r="K54" i="25"/>
  <c r="K60" i="25"/>
  <c r="M63" i="25"/>
  <c r="M83" i="25"/>
  <c r="K68" i="25"/>
  <c r="M68" i="25"/>
  <c r="M80" i="26"/>
  <c r="M30" i="26"/>
  <c r="M42" i="26"/>
  <c r="M54" i="25"/>
  <c r="M60" i="25"/>
  <c r="M65" i="25"/>
  <c r="M77" i="25"/>
  <c r="L68" i="26"/>
  <c r="M33" i="26"/>
  <c r="K39" i="25"/>
  <c r="L7" i="25"/>
  <c r="L87" i="25"/>
  <c r="K97" i="25"/>
  <c r="S50" i="25"/>
  <c r="K54" i="26"/>
  <c r="K68" i="26"/>
  <c r="M68" i="26"/>
  <c r="K71" i="26"/>
  <c r="K7" i="26"/>
  <c r="M21" i="26"/>
  <c r="L60" i="26"/>
  <c r="L80" i="26"/>
  <c r="K10" i="26"/>
  <c r="K80" i="26"/>
  <c r="M7" i="26"/>
  <c r="M16" i="26"/>
  <c r="M18" i="26"/>
  <c r="K21" i="26"/>
  <c r="K24" i="26"/>
  <c r="K33" i="26"/>
  <c r="L47" i="26"/>
  <c r="L39" i="26"/>
  <c r="L21" i="26"/>
  <c r="L13" i="26"/>
  <c r="K89" i="26"/>
  <c r="K77" i="26"/>
  <c r="K65" i="26"/>
  <c r="K57" i="26"/>
  <c r="M89" i="26"/>
  <c r="M86" i="26"/>
  <c r="M83" i="26"/>
  <c r="M77" i="26"/>
  <c r="M74" i="26"/>
  <c r="M71" i="26"/>
  <c r="M65" i="26"/>
  <c r="M63" i="26"/>
  <c r="M57" i="26"/>
  <c r="M54" i="26"/>
  <c r="K94" i="26"/>
  <c r="K36" i="25"/>
  <c r="K27" i="25"/>
  <c r="K16" i="25"/>
  <c r="M42" i="25"/>
  <c r="M36" i="25"/>
  <c r="M33" i="25"/>
  <c r="M30" i="25"/>
  <c r="M24" i="25"/>
  <c r="M10" i="25"/>
  <c r="L80" i="25"/>
  <c r="L68" i="25"/>
  <c r="L60" i="25"/>
  <c r="L86" i="25"/>
  <c r="K87" i="25"/>
  <c r="M87" i="25"/>
  <c r="K60" i="26"/>
  <c r="M60" i="26"/>
  <c r="K63" i="26"/>
  <c r="K74" i="26"/>
  <c r="K86" i="26"/>
  <c r="M94" i="25"/>
  <c r="L54" i="25"/>
  <c r="L74" i="25"/>
  <c r="L54" i="26"/>
  <c r="L74" i="26"/>
  <c r="K93" i="26"/>
  <c r="M94" i="26"/>
  <c r="L7" i="26"/>
  <c r="L27" i="26"/>
  <c r="L33" i="26"/>
  <c r="M93" i="26"/>
  <c r="C139" i="26"/>
  <c r="K42" i="26"/>
  <c r="K39" i="26"/>
  <c r="K30" i="26"/>
  <c r="K27" i="26"/>
  <c r="K18" i="26"/>
  <c r="K16" i="26"/>
  <c r="K13" i="26"/>
  <c r="E139" i="26"/>
  <c r="M39" i="26"/>
  <c r="M36" i="26"/>
  <c r="M27" i="26"/>
  <c r="M24" i="26"/>
  <c r="M13" i="26"/>
  <c r="M10" i="26"/>
  <c r="L46" i="26"/>
  <c r="K46" i="26"/>
  <c r="K47" i="26"/>
  <c r="M47" i="26"/>
  <c r="C140" i="26"/>
  <c r="E140" i="26"/>
  <c r="D139" i="26"/>
  <c r="D141" i="26"/>
  <c r="L94" i="26"/>
  <c r="E141" i="26"/>
  <c r="L10" i="26"/>
  <c r="L16" i="26"/>
  <c r="L18" i="26"/>
  <c r="L24" i="26"/>
  <c r="L30" i="26"/>
  <c r="L36" i="26"/>
  <c r="L42" i="26"/>
  <c r="M46" i="26"/>
  <c r="L57" i="26"/>
  <c r="L63" i="26"/>
  <c r="L65" i="26"/>
  <c r="L71" i="26"/>
  <c r="L77" i="26"/>
  <c r="L83" i="26"/>
  <c r="L89" i="26"/>
  <c r="L93" i="26"/>
  <c r="D140" i="26"/>
  <c r="C141" i="26"/>
  <c r="K10" i="25"/>
  <c r="M13" i="25"/>
  <c r="M16" i="25"/>
  <c r="K18" i="25"/>
  <c r="K21" i="25"/>
  <c r="M21" i="25"/>
  <c r="K24" i="25"/>
  <c r="M27" i="25"/>
  <c r="K30" i="25"/>
  <c r="K33" i="25"/>
  <c r="M39" i="25"/>
  <c r="E139" i="25"/>
  <c r="C140" i="25"/>
  <c r="E140" i="25"/>
  <c r="K94" i="25"/>
  <c r="K88" i="25"/>
  <c r="M88" i="25"/>
  <c r="K89" i="25"/>
  <c r="K83" i="25"/>
  <c r="K77" i="25"/>
  <c r="K71" i="25"/>
  <c r="K65" i="25"/>
  <c r="K63" i="25"/>
  <c r="K57" i="25"/>
  <c r="K93" i="25"/>
  <c r="C139" i="25"/>
  <c r="M93" i="25"/>
  <c r="L47" i="25"/>
  <c r="L39" i="25"/>
  <c r="L33" i="25"/>
  <c r="L27" i="25"/>
  <c r="L13" i="25"/>
  <c r="K46" i="25"/>
  <c r="L46" i="25"/>
  <c r="K47" i="25"/>
  <c r="M47" i="25"/>
  <c r="D139" i="25"/>
  <c r="D141" i="25"/>
  <c r="L94" i="25"/>
  <c r="E141" i="25"/>
  <c r="L10" i="25"/>
  <c r="L16" i="25"/>
  <c r="L18" i="25"/>
  <c r="L24" i="25"/>
  <c r="L30" i="25"/>
  <c r="L36" i="25"/>
  <c r="L42" i="25"/>
  <c r="M46" i="25"/>
  <c r="L57" i="25"/>
  <c r="L63" i="25"/>
  <c r="L65" i="25"/>
  <c r="L71" i="25"/>
  <c r="L77" i="25"/>
  <c r="L83" i="25"/>
  <c r="L89" i="25"/>
  <c r="L93" i="25"/>
  <c r="D140" i="25"/>
  <c r="C141" i="25"/>
  <c r="M92" i="25" l="1"/>
  <c r="K92" i="26"/>
  <c r="K45" i="26"/>
  <c r="M92" i="26"/>
  <c r="K45" i="25"/>
  <c r="M45" i="25"/>
  <c r="L92" i="26"/>
  <c r="L45" i="26"/>
  <c r="M45" i="26"/>
  <c r="K92" i="25"/>
  <c r="L92" i="25"/>
  <c r="L45" i="25"/>
  <c r="E94" i="24"/>
  <c r="D94" i="24"/>
  <c r="C94" i="24"/>
  <c r="E47" i="24"/>
  <c r="D47" i="24"/>
  <c r="C47" i="24"/>
  <c r="E93" i="24"/>
  <c r="D93" i="24"/>
  <c r="C93" i="24"/>
  <c r="D46" i="24"/>
  <c r="C46" i="24"/>
  <c r="E92" i="24"/>
  <c r="D92" i="24"/>
  <c r="C92" i="24"/>
  <c r="D45" i="24"/>
  <c r="C45" i="24"/>
  <c r="K42" i="24" s="1"/>
  <c r="M39" i="24"/>
  <c r="M27" i="24"/>
  <c r="M16" i="24"/>
  <c r="M13" i="24"/>
  <c r="E71" i="23"/>
  <c r="D71" i="23"/>
  <c r="C71" i="23"/>
  <c r="E70" i="23"/>
  <c r="D70" i="23"/>
  <c r="C70" i="23"/>
  <c r="E68" i="23"/>
  <c r="D68" i="23"/>
  <c r="C68" i="23"/>
  <c r="E67" i="23"/>
  <c r="D67" i="23"/>
  <c r="C67" i="23"/>
  <c r="E66" i="23"/>
  <c r="D66" i="23"/>
  <c r="C66" i="23"/>
  <c r="E65" i="23"/>
  <c r="D65" i="23"/>
  <c r="C65" i="23"/>
  <c r="E64" i="23"/>
  <c r="D64" i="23"/>
  <c r="C64" i="23"/>
  <c r="E63" i="23"/>
  <c r="D63" i="23"/>
  <c r="C63" i="23"/>
  <c r="E62" i="23"/>
  <c r="D62" i="23"/>
  <c r="C62" i="23"/>
  <c r="E61" i="23"/>
  <c r="D61" i="23"/>
  <c r="C61" i="23"/>
  <c r="E60" i="23"/>
  <c r="D60" i="23"/>
  <c r="C60" i="23"/>
  <c r="E59" i="23"/>
  <c r="D59" i="23"/>
  <c r="C59" i="23"/>
  <c r="E58" i="23"/>
  <c r="D58" i="23"/>
  <c r="C58" i="23"/>
  <c r="E57" i="23"/>
  <c r="D57" i="23"/>
  <c r="C57" i="23"/>
  <c r="E56" i="23"/>
  <c r="D56" i="23"/>
  <c r="C56" i="23"/>
  <c r="E45" i="23"/>
  <c r="D45" i="23"/>
  <c r="C45" i="23"/>
  <c r="E31" i="23"/>
  <c r="D31" i="23"/>
  <c r="C31" i="23"/>
  <c r="E21" i="23"/>
  <c r="D21" i="23"/>
  <c r="C21" i="23"/>
  <c r="E7" i="23"/>
  <c r="D7" i="23"/>
  <c r="C7" i="23"/>
  <c r="E71" i="22"/>
  <c r="D71" i="22"/>
  <c r="C71" i="22"/>
  <c r="E70" i="22"/>
  <c r="D70" i="22"/>
  <c r="C70" i="22"/>
  <c r="E68" i="22"/>
  <c r="D68" i="22"/>
  <c r="C68" i="22"/>
  <c r="E67" i="22"/>
  <c r="D67" i="22"/>
  <c r="C67" i="22"/>
  <c r="E66" i="22"/>
  <c r="D66" i="22"/>
  <c r="C66" i="22"/>
  <c r="E65" i="22"/>
  <c r="D65" i="22"/>
  <c r="C65" i="22"/>
  <c r="E64" i="22"/>
  <c r="D64" i="22"/>
  <c r="C64" i="22"/>
  <c r="E63" i="22"/>
  <c r="D63" i="22"/>
  <c r="C63" i="22"/>
  <c r="E62" i="22"/>
  <c r="D62" i="22"/>
  <c r="C62" i="22"/>
  <c r="E61" i="22"/>
  <c r="D61" i="22"/>
  <c r="C61" i="22"/>
  <c r="E60" i="22"/>
  <c r="D60" i="22"/>
  <c r="C60" i="22"/>
  <c r="E59" i="22"/>
  <c r="D59" i="22"/>
  <c r="C59" i="22"/>
  <c r="E58" i="22"/>
  <c r="D58" i="22"/>
  <c r="C58" i="22"/>
  <c r="E57" i="22"/>
  <c r="D57" i="22"/>
  <c r="C57" i="22"/>
  <c r="E56" i="22"/>
  <c r="D56" i="22"/>
  <c r="C56" i="22"/>
  <c r="E45" i="22"/>
  <c r="D45" i="22"/>
  <c r="C45" i="22"/>
  <c r="E31" i="22"/>
  <c r="D31" i="22"/>
  <c r="C31" i="22"/>
  <c r="E21" i="22"/>
  <c r="D21" i="22"/>
  <c r="C21" i="22"/>
  <c r="E7" i="22"/>
  <c r="D7" i="22"/>
  <c r="C7" i="22"/>
  <c r="C56" i="21"/>
  <c r="D56" i="21"/>
  <c r="E56" i="21"/>
  <c r="C57" i="21"/>
  <c r="D57" i="21"/>
  <c r="E57" i="21"/>
  <c r="C58" i="21"/>
  <c r="D58" i="21"/>
  <c r="E58" i="21"/>
  <c r="C59" i="21"/>
  <c r="D59" i="21"/>
  <c r="E59" i="21"/>
  <c r="C60" i="21"/>
  <c r="D60" i="21"/>
  <c r="E60" i="21"/>
  <c r="C61" i="21"/>
  <c r="D61" i="21"/>
  <c r="E61" i="21"/>
  <c r="C62" i="21"/>
  <c r="D62" i="21"/>
  <c r="E62" i="21"/>
  <c r="C63" i="21"/>
  <c r="D63" i="21"/>
  <c r="E63" i="21"/>
  <c r="C64" i="21"/>
  <c r="D64" i="21"/>
  <c r="E64" i="21"/>
  <c r="C65" i="21"/>
  <c r="D65" i="21"/>
  <c r="E65" i="21"/>
  <c r="C66" i="21"/>
  <c r="D66" i="21"/>
  <c r="E66" i="21"/>
  <c r="C67" i="21"/>
  <c r="D67" i="21"/>
  <c r="E67" i="21"/>
  <c r="C68" i="21"/>
  <c r="D68" i="21"/>
  <c r="E68" i="21"/>
  <c r="C70" i="21"/>
  <c r="D70" i="21"/>
  <c r="E70" i="21"/>
  <c r="C71" i="21"/>
  <c r="D71" i="21"/>
  <c r="E71" i="21"/>
  <c r="G12" i="16"/>
  <c r="E45" i="21"/>
  <c r="D45" i="21"/>
  <c r="C45" i="21"/>
  <c r="E31" i="21"/>
  <c r="D31" i="21"/>
  <c r="C31" i="21"/>
  <c r="E7" i="21"/>
  <c r="D7" i="21"/>
  <c r="C7" i="21"/>
  <c r="E21" i="21"/>
  <c r="D21" i="21"/>
  <c r="C21" i="21"/>
  <c r="D9" i="20"/>
  <c r="L7" i="20" s="1"/>
  <c r="C9" i="20"/>
  <c r="K8" i="20" s="1"/>
  <c r="B9" i="20"/>
  <c r="J7" i="20" s="1"/>
  <c r="A23" i="20"/>
  <c r="A14" i="20"/>
  <c r="D26" i="20"/>
  <c r="C26" i="20"/>
  <c r="B26" i="20"/>
  <c r="D25" i="20"/>
  <c r="C25" i="20"/>
  <c r="B25" i="20"/>
  <c r="D18" i="20"/>
  <c r="C18" i="20"/>
  <c r="B18" i="20"/>
  <c r="J17" i="20" s="1"/>
  <c r="K16" i="24" l="1"/>
  <c r="K7" i="24"/>
  <c r="L47" i="24"/>
  <c r="L10" i="24"/>
  <c r="L21" i="24"/>
  <c r="C27" i="20"/>
  <c r="L8" i="20"/>
  <c r="L9" i="20" s="1"/>
  <c r="J8" i="20"/>
  <c r="J9" i="20" s="1"/>
  <c r="M23" i="21"/>
  <c r="M22" i="21"/>
  <c r="M37" i="21"/>
  <c r="M40" i="21"/>
  <c r="M32" i="21"/>
  <c r="M35" i="21"/>
  <c r="M43" i="21"/>
  <c r="M33" i="21"/>
  <c r="M34" i="21"/>
  <c r="M38" i="21"/>
  <c r="M44" i="21"/>
  <c r="M41" i="21"/>
  <c r="M39" i="21"/>
  <c r="M42" i="21"/>
  <c r="M36" i="21"/>
  <c r="M22" i="22"/>
  <c r="M23" i="22"/>
  <c r="M46" i="22"/>
  <c r="M47" i="22"/>
  <c r="L23" i="21"/>
  <c r="L22" i="21"/>
  <c r="C55" i="21"/>
  <c r="K14" i="21"/>
  <c r="K10" i="21"/>
  <c r="K18" i="21"/>
  <c r="K13" i="21"/>
  <c r="K9" i="21"/>
  <c r="K17" i="21"/>
  <c r="K19" i="21"/>
  <c r="K12" i="21"/>
  <c r="K20" i="21"/>
  <c r="K16" i="21"/>
  <c r="K15" i="21"/>
  <c r="K8" i="21"/>
  <c r="K11" i="21"/>
  <c r="C48" i="21"/>
  <c r="K47" i="21"/>
  <c r="K46" i="21"/>
  <c r="K10" i="22"/>
  <c r="K18" i="22"/>
  <c r="K13" i="22"/>
  <c r="K15" i="22"/>
  <c r="K16" i="22"/>
  <c r="K12" i="22"/>
  <c r="K11" i="22"/>
  <c r="K19" i="22"/>
  <c r="K8" i="22"/>
  <c r="K14" i="22"/>
  <c r="K20" i="22"/>
  <c r="K9" i="22"/>
  <c r="K17" i="22"/>
  <c r="K33" i="22"/>
  <c r="K41" i="22"/>
  <c r="K36" i="22"/>
  <c r="K44" i="22"/>
  <c r="K38" i="22"/>
  <c r="K39" i="22"/>
  <c r="K34" i="22"/>
  <c r="K42" i="22"/>
  <c r="K37" i="22"/>
  <c r="K35" i="22"/>
  <c r="K43" i="22"/>
  <c r="K40" i="22"/>
  <c r="K32" i="22"/>
  <c r="K10" i="24"/>
  <c r="L46" i="22"/>
  <c r="L47" i="22"/>
  <c r="L47" i="21"/>
  <c r="L46" i="21"/>
  <c r="D24" i="22"/>
  <c r="L21" i="22" s="1"/>
  <c r="L15" i="22"/>
  <c r="L10" i="22"/>
  <c r="L18" i="22"/>
  <c r="L17" i="22"/>
  <c r="L13" i="22"/>
  <c r="L8" i="22"/>
  <c r="L12" i="22"/>
  <c r="L16" i="22"/>
  <c r="L9" i="22"/>
  <c r="L11" i="22"/>
  <c r="L19" i="22"/>
  <c r="L20" i="22"/>
  <c r="L14" i="22"/>
  <c r="L38" i="22"/>
  <c r="L35" i="22"/>
  <c r="L33" i="22"/>
  <c r="L41" i="22"/>
  <c r="L36" i="22"/>
  <c r="L44" i="22"/>
  <c r="L39" i="22"/>
  <c r="L40" i="22"/>
  <c r="L34" i="22"/>
  <c r="L42" i="22"/>
  <c r="L43" i="22"/>
  <c r="L37" i="22"/>
  <c r="L32" i="22"/>
  <c r="L40" i="21"/>
  <c r="L36" i="21"/>
  <c r="L37" i="21"/>
  <c r="L35" i="21"/>
  <c r="L43" i="21"/>
  <c r="L38" i="21"/>
  <c r="L33" i="21"/>
  <c r="L41" i="21"/>
  <c r="L44" i="21"/>
  <c r="L42" i="21"/>
  <c r="L32" i="21"/>
  <c r="L39" i="21"/>
  <c r="L34" i="21"/>
  <c r="L11" i="21"/>
  <c r="L19" i="21"/>
  <c r="L14" i="21"/>
  <c r="L10" i="21"/>
  <c r="L9" i="21"/>
  <c r="L17" i="21"/>
  <c r="L16" i="21"/>
  <c r="L12" i="21"/>
  <c r="L20" i="21"/>
  <c r="L8" i="21"/>
  <c r="L15" i="21"/>
  <c r="L18" i="21"/>
  <c r="L13" i="21"/>
  <c r="M16" i="21"/>
  <c r="M19" i="21"/>
  <c r="M18" i="21"/>
  <c r="M13" i="21"/>
  <c r="M11" i="21"/>
  <c r="M12" i="21"/>
  <c r="M14" i="21"/>
  <c r="M8" i="21"/>
  <c r="M9" i="21"/>
  <c r="M17" i="21"/>
  <c r="M20" i="21"/>
  <c r="M10" i="21"/>
  <c r="M15" i="21"/>
  <c r="M46" i="21"/>
  <c r="M47" i="21"/>
  <c r="M12" i="22"/>
  <c r="M20" i="22"/>
  <c r="M9" i="22"/>
  <c r="M15" i="22"/>
  <c r="M8" i="22"/>
  <c r="M10" i="22"/>
  <c r="M18" i="22"/>
  <c r="M13" i="22"/>
  <c r="M17" i="22"/>
  <c r="M16" i="22"/>
  <c r="M14" i="22"/>
  <c r="M11" i="22"/>
  <c r="M19" i="22"/>
  <c r="M35" i="22"/>
  <c r="M43" i="22"/>
  <c r="M38" i="22"/>
  <c r="M33" i="22"/>
  <c r="M41" i="22"/>
  <c r="M37" i="22"/>
  <c r="M40" i="22"/>
  <c r="M36" i="22"/>
  <c r="M44" i="22"/>
  <c r="M39" i="22"/>
  <c r="M32" i="22"/>
  <c r="M34" i="22"/>
  <c r="M42" i="22"/>
  <c r="K13" i="24"/>
  <c r="L23" i="22"/>
  <c r="L22" i="22"/>
  <c r="C24" i="21"/>
  <c r="K21" i="21" s="1"/>
  <c r="K23" i="21"/>
  <c r="K22" i="21"/>
  <c r="K35" i="21"/>
  <c r="K43" i="21"/>
  <c r="K32" i="21"/>
  <c r="K38" i="21"/>
  <c r="K39" i="21"/>
  <c r="K40" i="21"/>
  <c r="K33" i="21"/>
  <c r="K41" i="21"/>
  <c r="K37" i="21"/>
  <c r="K36" i="21"/>
  <c r="K44" i="21"/>
  <c r="K34" i="21"/>
  <c r="K42" i="21"/>
  <c r="K23" i="22"/>
  <c r="K22" i="22"/>
  <c r="K47" i="22"/>
  <c r="K46" i="22"/>
  <c r="C24" i="23"/>
  <c r="K7" i="23" s="1"/>
  <c r="K9" i="23"/>
  <c r="K10" i="23"/>
  <c r="K11" i="23"/>
  <c r="K12" i="23"/>
  <c r="K13" i="23"/>
  <c r="K14" i="23"/>
  <c r="K15" i="23"/>
  <c r="K16" i="23"/>
  <c r="K17" i="23"/>
  <c r="K18" i="23"/>
  <c r="K19" i="23"/>
  <c r="K20" i="23"/>
  <c r="K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8" i="23"/>
  <c r="K33" i="23"/>
  <c r="K34" i="23"/>
  <c r="K35" i="23"/>
  <c r="K36" i="23"/>
  <c r="K37" i="23"/>
  <c r="K38" i="23"/>
  <c r="K39" i="23"/>
  <c r="K40" i="23"/>
  <c r="K41" i="23"/>
  <c r="K42" i="23"/>
  <c r="K43" i="23"/>
  <c r="K44" i="23"/>
  <c r="K32" i="23"/>
  <c r="M33" i="23"/>
  <c r="M34" i="23"/>
  <c r="M35" i="23"/>
  <c r="M36" i="23"/>
  <c r="M37" i="23"/>
  <c r="M38" i="23"/>
  <c r="M39" i="23"/>
  <c r="M40" i="23"/>
  <c r="M41" i="23"/>
  <c r="M42" i="23"/>
  <c r="M43" i="23"/>
  <c r="M44" i="23"/>
  <c r="M32" i="23"/>
  <c r="K47" i="23"/>
  <c r="K46" i="23"/>
  <c r="M46" i="23"/>
  <c r="M47" i="23"/>
  <c r="L8" i="23"/>
  <c r="L9" i="23"/>
  <c r="L10" i="23"/>
  <c r="L11" i="23"/>
  <c r="L12" i="23"/>
  <c r="L13" i="23"/>
  <c r="L14" i="23"/>
  <c r="L15" i="23"/>
  <c r="L16" i="23"/>
  <c r="L17" i="23"/>
  <c r="L18" i="23"/>
  <c r="L19" i="23"/>
  <c r="L20" i="23"/>
  <c r="L32" i="23"/>
  <c r="L33" i="23"/>
  <c r="L34" i="23"/>
  <c r="L35" i="23"/>
  <c r="L36" i="23"/>
  <c r="L37" i="23"/>
  <c r="L38" i="23"/>
  <c r="L39" i="23"/>
  <c r="L40" i="23"/>
  <c r="L41" i="23"/>
  <c r="L42" i="23"/>
  <c r="L43" i="23"/>
  <c r="L44" i="23"/>
  <c r="L47" i="23"/>
  <c r="L46" i="23"/>
  <c r="M21" i="24"/>
  <c r="M7" i="24"/>
  <c r="M10" i="24"/>
  <c r="M33" i="24"/>
  <c r="E24" i="23"/>
  <c r="M22" i="23" s="1"/>
  <c r="E48" i="21"/>
  <c r="L13" i="16"/>
  <c r="E24" i="21"/>
  <c r="K13" i="16"/>
  <c r="L17" i="20"/>
  <c r="K21" i="24"/>
  <c r="K27" i="24"/>
  <c r="K33" i="24"/>
  <c r="K39" i="24"/>
  <c r="D24" i="23"/>
  <c r="L23" i="23" s="1"/>
  <c r="D48" i="21"/>
  <c r="L16" i="20"/>
  <c r="L10" i="16"/>
  <c r="E141" i="24"/>
  <c r="K27" i="16"/>
  <c r="L27" i="16" s="1"/>
  <c r="D69" i="21"/>
  <c r="J16" i="20"/>
  <c r="J18" i="20" s="1"/>
  <c r="K10" i="16"/>
  <c r="D55" i="21"/>
  <c r="E55" i="21"/>
  <c r="K42" i="16"/>
  <c r="L42" i="16" s="1"/>
  <c r="L16" i="24"/>
  <c r="L24" i="24"/>
  <c r="C140" i="24"/>
  <c r="D141" i="24"/>
  <c r="C141" i="24"/>
  <c r="E69" i="21"/>
  <c r="C69" i="21"/>
  <c r="K12" i="16"/>
  <c r="L12" i="16" s="1"/>
  <c r="K63" i="24"/>
  <c r="C139" i="24"/>
  <c r="E139" i="24"/>
  <c r="E140" i="24"/>
  <c r="D139" i="24"/>
  <c r="D140" i="24"/>
  <c r="M54" i="24"/>
  <c r="M57" i="24"/>
  <c r="M60" i="24"/>
  <c r="M63" i="24"/>
  <c r="M65" i="24"/>
  <c r="M68" i="24"/>
  <c r="M71" i="24"/>
  <c r="M74" i="24"/>
  <c r="M77" i="24"/>
  <c r="M80" i="24"/>
  <c r="M83" i="24"/>
  <c r="M86" i="24"/>
  <c r="M89" i="24"/>
  <c r="M93" i="24"/>
  <c r="M94" i="24"/>
  <c r="L54" i="24"/>
  <c r="L57" i="24"/>
  <c r="L60" i="24"/>
  <c r="L63" i="24"/>
  <c r="L65" i="24"/>
  <c r="L68" i="24"/>
  <c r="L71" i="24"/>
  <c r="L74" i="24"/>
  <c r="L77" i="24"/>
  <c r="L80" i="24"/>
  <c r="L83" i="24"/>
  <c r="L86" i="24"/>
  <c r="L89" i="24"/>
  <c r="L93" i="24"/>
  <c r="L94" i="24"/>
  <c r="L33" i="24"/>
  <c r="L36" i="24"/>
  <c r="L7" i="24"/>
  <c r="L13" i="24"/>
  <c r="L18" i="24"/>
  <c r="L27" i="24"/>
  <c r="L30" i="24"/>
  <c r="L39" i="24"/>
  <c r="L42" i="24"/>
  <c r="K54" i="24"/>
  <c r="K57" i="24"/>
  <c r="K60" i="24"/>
  <c r="K46" i="24"/>
  <c r="M46" i="24"/>
  <c r="K18" i="24"/>
  <c r="M18" i="24"/>
  <c r="K24" i="24"/>
  <c r="M24" i="24"/>
  <c r="K30" i="24"/>
  <c r="M30" i="24"/>
  <c r="K36" i="24"/>
  <c r="M36" i="24"/>
  <c r="M42" i="24"/>
  <c r="L46" i="24"/>
  <c r="K47" i="24"/>
  <c r="M47" i="24"/>
  <c r="K65" i="24"/>
  <c r="K68" i="24"/>
  <c r="K71" i="24"/>
  <c r="K74" i="24"/>
  <c r="K77" i="24"/>
  <c r="K80" i="24"/>
  <c r="K83" i="24"/>
  <c r="K86" i="24"/>
  <c r="K89" i="24"/>
  <c r="K94" i="24"/>
  <c r="K93" i="24"/>
  <c r="K40" i="16"/>
  <c r="L40" i="16" s="1"/>
  <c r="K22" i="23"/>
  <c r="K23" i="23"/>
  <c r="K21" i="23"/>
  <c r="K39" i="16"/>
  <c r="L39" i="16" s="1"/>
  <c r="C55" i="23"/>
  <c r="E55" i="23"/>
  <c r="D55" i="23"/>
  <c r="D69" i="23"/>
  <c r="K43" i="16"/>
  <c r="L43" i="16" s="1"/>
  <c r="C48" i="23"/>
  <c r="E48" i="23"/>
  <c r="C69" i="23"/>
  <c r="E69" i="23"/>
  <c r="D48" i="23"/>
  <c r="C55" i="22"/>
  <c r="C24" i="22"/>
  <c r="K7" i="22" s="1"/>
  <c r="E55" i="22"/>
  <c r="E24" i="22"/>
  <c r="L7" i="22"/>
  <c r="K24" i="16"/>
  <c r="L24" i="16" s="1"/>
  <c r="K25" i="16"/>
  <c r="L25" i="16" s="1"/>
  <c r="C48" i="22"/>
  <c r="K45" i="22" s="1"/>
  <c r="C69" i="22"/>
  <c r="D55" i="22"/>
  <c r="D48" i="22"/>
  <c r="L31" i="22" s="1"/>
  <c r="D69" i="22"/>
  <c r="K28" i="16"/>
  <c r="L28" i="16" s="1"/>
  <c r="E48" i="22"/>
  <c r="E69" i="22"/>
  <c r="D24" i="21"/>
  <c r="M9" i="16"/>
  <c r="K16" i="20"/>
  <c r="K17" i="20"/>
  <c r="K7" i="20"/>
  <c r="K9" i="20" s="1"/>
  <c r="B27" i="20"/>
  <c r="D27" i="20"/>
  <c r="L21" i="23" l="1"/>
  <c r="K24" i="23"/>
  <c r="E72" i="21"/>
  <c r="M21" i="23"/>
  <c r="M23" i="23"/>
  <c r="M7" i="23"/>
  <c r="M7" i="21"/>
  <c r="K7" i="21"/>
  <c r="K24" i="21" s="1"/>
  <c r="L7" i="23"/>
  <c r="L24" i="23" s="1"/>
  <c r="L22" i="23"/>
  <c r="M21" i="21"/>
  <c r="C72" i="21"/>
  <c r="G42" i="16"/>
  <c r="G39" i="16"/>
  <c r="K46" i="16"/>
  <c r="L46" i="16" s="1"/>
  <c r="M21" i="22"/>
  <c r="L18" i="20"/>
  <c r="K15" i="16"/>
  <c r="L15" i="16" s="1"/>
  <c r="K21" i="22"/>
  <c r="K24" i="22" s="1"/>
  <c r="M7" i="22"/>
  <c r="K16" i="16"/>
  <c r="L16" i="16" s="1"/>
  <c r="K18" i="20"/>
  <c r="K45" i="16"/>
  <c r="L45" i="16" s="1"/>
  <c r="D72" i="21"/>
  <c r="L92" i="24"/>
  <c r="M92" i="24"/>
  <c r="L45" i="24"/>
  <c r="K92" i="24"/>
  <c r="K45" i="24"/>
  <c r="M45" i="24"/>
  <c r="C72" i="23"/>
  <c r="K31" i="23"/>
  <c r="K45" i="23"/>
  <c r="D72" i="23"/>
  <c r="L31" i="23"/>
  <c r="E72" i="23"/>
  <c r="L45" i="23"/>
  <c r="M31" i="23"/>
  <c r="M45" i="23"/>
  <c r="L24" i="22"/>
  <c r="E72" i="22"/>
  <c r="M31" i="22"/>
  <c r="D72" i="22"/>
  <c r="L45" i="22"/>
  <c r="L48" i="22" s="1"/>
  <c r="K31" i="16"/>
  <c r="L31" i="16" s="1"/>
  <c r="G27" i="16"/>
  <c r="G24" i="16"/>
  <c r="C72" i="22"/>
  <c r="K31" i="22"/>
  <c r="K48" i="22" s="1"/>
  <c r="M45" i="22"/>
  <c r="K30" i="16"/>
  <c r="L30" i="16" s="1"/>
  <c r="L21" i="21"/>
  <c r="L7" i="21"/>
  <c r="L45" i="21"/>
  <c r="M45" i="21"/>
  <c r="M12" i="16"/>
  <c r="K31" i="21"/>
  <c r="K45" i="21"/>
  <c r="D18" i="19"/>
  <c r="L17" i="19" s="1"/>
  <c r="C18" i="19"/>
  <c r="K17" i="19" s="1"/>
  <c r="D26" i="19"/>
  <c r="C26" i="19"/>
  <c r="B26" i="19"/>
  <c r="D25" i="19"/>
  <c r="C25" i="19"/>
  <c r="B25" i="19"/>
  <c r="B18" i="19"/>
  <c r="J17" i="19" s="1"/>
  <c r="L8" i="19"/>
  <c r="J8" i="19"/>
  <c r="K8" i="19"/>
  <c r="K7" i="19"/>
  <c r="M24" i="21" l="1"/>
  <c r="M24" i="23"/>
  <c r="M24" i="22"/>
  <c r="L16" i="19"/>
  <c r="L18" i="19" s="1"/>
  <c r="G15" i="16"/>
  <c r="C27" i="19"/>
  <c r="K16" i="19"/>
  <c r="K18" i="19" s="1"/>
  <c r="G9" i="16"/>
  <c r="L24" i="21"/>
  <c r="M13" i="16"/>
  <c r="M10" i="16"/>
  <c r="G45" i="16"/>
  <c r="L48" i="23"/>
  <c r="K48" i="23"/>
  <c r="M48" i="23"/>
  <c r="G30" i="16"/>
  <c r="M48" i="22"/>
  <c r="L48" i="21"/>
  <c r="M48" i="21"/>
  <c r="K48" i="21"/>
  <c r="J16" i="19"/>
  <c r="J18" i="19" s="1"/>
  <c r="J7" i="19"/>
  <c r="J9" i="19" s="1"/>
  <c r="L7" i="19"/>
  <c r="K9" i="19"/>
  <c r="B27" i="19"/>
  <c r="D27" i="19"/>
  <c r="L9" i="19" l="1"/>
  <c r="L9" i="16"/>
  <c r="K9" i="16"/>
  <c r="K7" i="12" l="1"/>
  <c r="L7" i="12"/>
  <c r="K8" i="12"/>
  <c r="L8" i="12"/>
  <c r="K9" i="12"/>
  <c r="L9" i="12"/>
  <c r="K10" i="12"/>
  <c r="L10" i="12"/>
  <c r="K11" i="12"/>
  <c r="L11" i="12"/>
  <c r="K12" i="12"/>
  <c r="L12" i="12"/>
  <c r="K13" i="12"/>
  <c r="L13" i="12"/>
  <c r="K14" i="12"/>
  <c r="L14" i="12"/>
  <c r="K15" i="12"/>
  <c r="L15" i="12"/>
  <c r="K16" i="12"/>
  <c r="L16" i="12"/>
  <c r="K17" i="12"/>
  <c r="L17" i="12"/>
  <c r="K18" i="12"/>
  <c r="L18" i="12"/>
  <c r="K19" i="12"/>
  <c r="L19" i="12"/>
  <c r="K20" i="12"/>
  <c r="L20" i="12"/>
  <c r="K21" i="12"/>
  <c r="L21" i="12"/>
  <c r="K22" i="12"/>
  <c r="L22" i="12"/>
  <c r="K23" i="12"/>
  <c r="L23" i="12"/>
  <c r="K24" i="12"/>
  <c r="L24" i="12"/>
  <c r="K25" i="12"/>
  <c r="L25" i="12"/>
  <c r="K26" i="12"/>
  <c r="L26" i="12"/>
  <c r="K27" i="12"/>
  <c r="L27" i="12"/>
  <c r="K28" i="12"/>
  <c r="L28" i="12"/>
  <c r="K29" i="12"/>
  <c r="L29" i="12"/>
  <c r="K30" i="12"/>
  <c r="L30" i="12"/>
  <c r="K31" i="12"/>
  <c r="L31" i="12"/>
  <c r="K32" i="12"/>
  <c r="L32" i="12"/>
  <c r="K33" i="12"/>
  <c r="L33" i="12"/>
  <c r="K34" i="12"/>
  <c r="L34" i="12"/>
  <c r="K35" i="12"/>
  <c r="L35" i="12"/>
  <c r="K36" i="12"/>
  <c r="L36" i="12"/>
  <c r="K37" i="12"/>
  <c r="L37" i="12"/>
  <c r="K38" i="12"/>
  <c r="L38" i="12"/>
  <c r="K39" i="12"/>
  <c r="L39" i="12"/>
  <c r="K40" i="12"/>
  <c r="L40" i="12"/>
  <c r="K41" i="12"/>
  <c r="L41" i="12"/>
  <c r="K42" i="12"/>
  <c r="L42" i="12"/>
  <c r="K43" i="12"/>
  <c r="L43" i="12"/>
  <c r="K44" i="12"/>
  <c r="L44" i="12"/>
  <c r="K45" i="12"/>
  <c r="L45" i="12"/>
  <c r="L55" i="12" l="1"/>
  <c r="M55" i="12"/>
  <c r="L56" i="12"/>
  <c r="M56" i="12"/>
  <c r="L57" i="12"/>
  <c r="M57" i="12"/>
  <c r="L58" i="12"/>
  <c r="M58" i="12"/>
  <c r="L59" i="12"/>
  <c r="M59" i="12"/>
  <c r="L60" i="12"/>
  <c r="M60" i="12"/>
  <c r="L61" i="12"/>
  <c r="M61" i="12"/>
  <c r="L62" i="12"/>
  <c r="M62" i="12"/>
  <c r="L63" i="12"/>
  <c r="M63" i="12"/>
  <c r="L64" i="12"/>
  <c r="M64" i="12"/>
  <c r="L65" i="12"/>
  <c r="M65" i="12"/>
  <c r="L66" i="12"/>
  <c r="M66" i="12"/>
  <c r="L67" i="12"/>
  <c r="M67" i="12"/>
  <c r="L68" i="12"/>
  <c r="M68" i="12"/>
  <c r="L69" i="12"/>
  <c r="M69" i="12"/>
  <c r="L70" i="12"/>
  <c r="M70" i="12"/>
  <c r="L71" i="12"/>
  <c r="M71" i="12"/>
  <c r="L72" i="12"/>
  <c r="M72" i="12"/>
  <c r="L73" i="12"/>
  <c r="M73" i="12"/>
  <c r="L74" i="12"/>
  <c r="M74" i="12"/>
  <c r="L75" i="12"/>
  <c r="M75" i="12"/>
  <c r="L76" i="12"/>
  <c r="M76" i="12"/>
  <c r="L77" i="12"/>
  <c r="M77" i="12"/>
  <c r="L78" i="12"/>
  <c r="M78" i="12"/>
  <c r="L79" i="12"/>
  <c r="M79" i="12"/>
  <c r="L80" i="12"/>
  <c r="M80" i="12"/>
  <c r="L81" i="12"/>
  <c r="M81" i="12"/>
  <c r="L82" i="12"/>
  <c r="M82" i="12"/>
  <c r="L83" i="12"/>
  <c r="M83" i="12"/>
  <c r="L84" i="12"/>
  <c r="M84" i="12"/>
  <c r="L85" i="12"/>
  <c r="M85" i="12"/>
  <c r="L86" i="12"/>
  <c r="M86" i="12"/>
  <c r="L87" i="12"/>
  <c r="M87" i="12"/>
  <c r="L88" i="12"/>
  <c r="M88" i="12"/>
  <c r="L89" i="12"/>
  <c r="M89" i="12"/>
  <c r="L90" i="12"/>
  <c r="M90" i="12"/>
  <c r="L91" i="12"/>
  <c r="M91" i="12"/>
  <c r="L92" i="12"/>
  <c r="M92" i="12"/>
  <c r="L93" i="12"/>
  <c r="M93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L46" i="12"/>
  <c r="D95" i="12"/>
  <c r="D143" i="12" s="1"/>
  <c r="E95" i="12"/>
  <c r="E143" i="12" s="1"/>
  <c r="D96" i="12"/>
  <c r="D144" i="12" s="1"/>
  <c r="E96" i="12"/>
  <c r="E144" i="12" s="1"/>
  <c r="L48" i="12"/>
  <c r="M94" i="12" l="1"/>
  <c r="L94" i="12"/>
  <c r="M46" i="12"/>
  <c r="M96" i="12"/>
  <c r="M95" i="12"/>
  <c r="M48" i="12"/>
  <c r="L96" i="12"/>
  <c r="L95" i="12"/>
  <c r="C95" i="12"/>
  <c r="C143" i="12" s="1"/>
  <c r="C96" i="12"/>
  <c r="C144" i="12" s="1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48" i="12"/>
  <c r="K46" i="12" l="1"/>
  <c r="K94" i="12"/>
  <c r="K96" i="12"/>
  <c r="K95" i="12"/>
  <c r="D3" i="4" l="1"/>
  <c r="D6" i="4"/>
  <c r="D8" i="4"/>
  <c r="C43" i="5" l="1"/>
  <c r="D43" i="5"/>
  <c r="B43" i="5"/>
  <c r="B3" i="4" l="1"/>
  <c r="C3" i="4"/>
  <c r="B6" i="4"/>
  <c r="C6" i="4"/>
  <c r="B8" i="4"/>
  <c r="C8" i="4"/>
  <c r="D11" i="4" l="1"/>
  <c r="B11" i="4"/>
  <c r="C12" i="4"/>
  <c r="D2" i="4"/>
  <c r="B2" i="4"/>
  <c r="D10" i="4"/>
  <c r="B10" i="4"/>
  <c r="C4" i="4"/>
  <c r="D5" i="4"/>
  <c r="B5" i="4"/>
  <c r="C9" i="4"/>
  <c r="D7" i="4"/>
  <c r="B7" i="4"/>
  <c r="C14" i="4"/>
  <c r="D34" i="4"/>
  <c r="D13" i="4"/>
  <c r="D35" i="4"/>
  <c r="B35" i="4"/>
  <c r="B34" i="4"/>
  <c r="B13" i="4"/>
  <c r="D4" i="4"/>
  <c r="D12" i="4"/>
  <c r="D14" i="4"/>
  <c r="C35" i="4"/>
  <c r="C34" i="4"/>
  <c r="C13" i="4"/>
  <c r="C11" i="4"/>
  <c r="B12" i="4"/>
  <c r="C2" i="4"/>
  <c r="C10" i="4"/>
  <c r="B4" i="4"/>
  <c r="C5" i="4"/>
  <c r="D9" i="4"/>
  <c r="B9" i="4"/>
  <c r="C7" i="4"/>
  <c r="B14" i="4"/>
</calcChain>
</file>

<file path=xl/sharedStrings.xml><?xml version="1.0" encoding="utf-8"?>
<sst xmlns="http://schemas.openxmlformats.org/spreadsheetml/2006/main" count="1281" uniqueCount="106">
  <si>
    <t>Litros</t>
  </si>
  <si>
    <t>Euros</t>
  </si>
  <si>
    <t>TOTAL CERTIFICADO</t>
  </si>
  <si>
    <t>NACIONAL</t>
  </si>
  <si>
    <t>IMPORTADO</t>
  </si>
  <si>
    <t>TOTAL VINHO</t>
  </si>
  <si>
    <t>ALENTEJO</t>
  </si>
  <si>
    <t>ALGARVE</t>
  </si>
  <si>
    <t>BEIRAS</t>
  </si>
  <si>
    <t>LISBOA</t>
  </si>
  <si>
    <t>MINHO</t>
  </si>
  <si>
    <t>PENINSULA DE SETUBAL</t>
  </si>
  <si>
    <t>TEJO</t>
  </si>
  <si>
    <t>BEIRA ATLANTICO</t>
  </si>
  <si>
    <t>BEIRA INTERIOR</t>
  </si>
  <si>
    <t>DOURO</t>
  </si>
  <si>
    <t>MESA</t>
  </si>
  <si>
    <t xml:space="preserve">     IMPORTADO</t>
  </si>
  <si>
    <t xml:space="preserve">     NACIONAL</t>
  </si>
  <si>
    <t>TERRAS DE CISTER</t>
  </si>
  <si>
    <t>TERRAS DO DAO</t>
  </si>
  <si>
    <t>TRAS OS MONTES</t>
  </si>
  <si>
    <t>TOTAL VINHOS</t>
  </si>
  <si>
    <t xml:space="preserve">     REGIONAL</t>
  </si>
  <si>
    <t xml:space="preserve">     VQPRD</t>
  </si>
  <si>
    <t>BEIRA ATLÂNTICO</t>
  </si>
  <si>
    <t>TERRAS DO DÃO</t>
  </si>
  <si>
    <t>TOTAL</t>
  </si>
  <si>
    <t>s/Mesa</t>
  </si>
  <si>
    <t>VOLUME (LITROS)</t>
  </si>
  <si>
    <t>VALOR (EUROS)</t>
  </si>
  <si>
    <t>VOLUME (QUOTA)</t>
  </si>
  <si>
    <t>VALOR (QUOTA)</t>
  </si>
  <si>
    <t>REGIÃO / CANAL DISTRIBUIÇÃO</t>
  </si>
  <si>
    <t>PREÇO MÉDIO (EURO/LITRO)</t>
  </si>
  <si>
    <t>MERCADO DE VINHOS TRANQUILOS: PORTUGAL (CONTINENTE)</t>
  </si>
  <si>
    <t>DISTRIBUIÇÃO + RESTAURAÇÃO</t>
  </si>
  <si>
    <t>Peso nas vendas</t>
  </si>
  <si>
    <r>
      <t xml:space="preserve">VOLUME            </t>
    </r>
    <r>
      <rPr>
        <b/>
        <sz val="12"/>
        <color theme="8" tint="-0.249977111117893"/>
        <rFont val="Arial Narrow"/>
        <family val="2"/>
      </rPr>
      <t xml:space="preserve"> (litros)</t>
    </r>
  </si>
  <si>
    <r>
      <t xml:space="preserve">VALOR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6"/>
        <color theme="8" tint="-0.249977111117893"/>
        <rFont val="Arial Narrow"/>
        <family val="2"/>
      </rPr>
      <t xml:space="preserve">                          </t>
    </r>
    <r>
      <rPr>
        <b/>
        <sz val="12"/>
        <color theme="8" tint="-0.249977111117893"/>
        <rFont val="Arial Narrow"/>
        <family val="2"/>
      </rPr>
      <t>(euros)</t>
    </r>
  </si>
  <si>
    <r>
      <rPr>
        <b/>
        <sz val="16"/>
        <color theme="8" tint="-0.249977111117893"/>
        <rFont val="Arial Narrow"/>
        <family val="2"/>
      </rPr>
      <t xml:space="preserve">PREÇO  </t>
    </r>
    <r>
      <rPr>
        <b/>
        <sz val="14"/>
        <color theme="8" tint="-0.249977111117893"/>
        <rFont val="Arial Narrow"/>
        <family val="2"/>
      </rPr>
      <t xml:space="preserve"> </t>
    </r>
    <r>
      <rPr>
        <b/>
        <sz val="18"/>
        <color theme="8" tint="-0.249977111117893"/>
        <rFont val="Arial Narrow"/>
        <family val="2"/>
      </rPr>
      <t xml:space="preserve"> </t>
    </r>
    <r>
      <rPr>
        <b/>
        <sz val="12"/>
        <color theme="8" tint="-0.249977111117893"/>
        <rFont val="Arial Narrow"/>
        <family val="2"/>
      </rPr>
      <t xml:space="preserve">                                          (€/litro)</t>
    </r>
  </si>
  <si>
    <t>DISTRIBUIÇÃO</t>
  </si>
  <si>
    <t>RESTAURAÇÃO</t>
  </si>
  <si>
    <t>p.p.</t>
  </si>
  <si>
    <t>Fonte: Elaboração própria com base em dados Nielsen</t>
  </si>
  <si>
    <t>EVOLUÇÃO DAS VENDAS DE VINHO TRANQUILO NO MERCADO NACIONAL POR CANAL DE DISTRIBUIÇÃO</t>
  </si>
  <si>
    <t>CERTIFICADO</t>
  </si>
  <si>
    <t>EVOLUÇÃO DAS VENDAS DE VINHO TRANQUILO CERTIFICADO NO MERCADO NACIONAL POR CANAL DE DISTRIBUIÇÃO</t>
  </si>
  <si>
    <t>NÃO CERTIFICADO</t>
  </si>
  <si>
    <t>CERTIFICADO + NÃO CERTIFICADO</t>
  </si>
  <si>
    <t>EVOLUÇÃO DAS VENDAS DE VINHO TRANQUILO  NÃO CERTIFICADO NO MERCADO NACIONAL POR CANAL DE DISTRIBUIÇÃO</t>
  </si>
  <si>
    <t>TOTAL NÃO CERTIFICADO</t>
  </si>
  <si>
    <t xml:space="preserve"> RESTAURAÇÃO</t>
  </si>
  <si>
    <t>p.p</t>
  </si>
  <si>
    <t>2. EVOLUÇÃO DAS VENDAS DE VINHO TRANQUILO NO MERCADO NACIONAL POR CANAL DE DISTRIBUIÇÃO</t>
  </si>
  <si>
    <t>1. MERCADO DE VINHOS TRANQUILOS: PORTUGAL (CONTINENTE)</t>
  </si>
  <si>
    <t>VENDAS NO MERCADO NACIONAL</t>
  </si>
  <si>
    <t>3. EVOLUÇÃO DAS VENDAS DE VINHO TRANQUILO CERTIFICADO NO MERCADO NACIONAL POR CANAL DE DISTRIBUIÇÃO</t>
  </si>
  <si>
    <t>4. EVOLUÇÃO DAS VENDAS DE VINHO TRANQUILO  NÃO CERTIFICADO NO MERCADO NACIONAL POR CANAL DE DISTRIBUIÇÃO</t>
  </si>
  <si>
    <t>8. EVOLUÇÃO DAS VENDAS NO MERCADO NACIONAL DE VINHO TRANQUILO CERTIFICADO POR REGIÃO / TIPO DE CERTIFICAÇÃO</t>
  </si>
  <si>
    <t>7. EVOLUÇÃO DAS VENDAS NO MERCADO NACIONAL DE VINHO TRANQUILO NA RESTAURAÇÃO POR TIPO DE PRODUTO / REGIÃO</t>
  </si>
  <si>
    <t>5. EVOLUÇÃO DAS VENDAS NO MERCADO NACIONAL DE VINHO TRANQUILO POR TIPO DE PRODUTO / REGIÃO</t>
  </si>
  <si>
    <t>6. EVOLUÇÃO DAS VENDAS NO MERCADO NACIONAL DE VINHO TRANQUILO NA DISTRIBUIÇÃO POR TIPO DE PRODUTO / REGIÃO</t>
  </si>
  <si>
    <t>EVOLUÇÃO DAS VENDAS NO MERCADO NACIONAL DE VINHO TRANQUILO POR TIPO DE PRODUTO / REGIÃO</t>
  </si>
  <si>
    <t>EVOLUÇÃO DAS VENDAS NO MERCADO NACIONAL DE VINHO TRANQUILO NA DISTRIBUIÇÃO POR TIPO DE PRODUTO / REGIÃO</t>
  </si>
  <si>
    <t>EVOLUÇÃO DAS VENDAS NO MERCADO NACIONAL DE VINHO TRANQUILO NA RESTAURAÇÃO POR TIPO DE PRODUTO / REGIÃO</t>
  </si>
  <si>
    <t>EVOLUÇÃO DAS VENDAS NO MERCADO NACIONAL  DE VINHO TRANQUILO CERTIFICADO POR REGIÃO / TIPO DE CERTIFICAÇÃO</t>
  </si>
  <si>
    <t>EVOLUÇÃO DAS VENDAS NO MERCADO NACIONAL  DE VINHO TRANQUILO CERTIFICADO NA DISTRIBUIÇÃO POR REGIÃO / TIPO DE CERTIFICAÇÃO</t>
  </si>
  <si>
    <t>9. EVOLUÇÃO DAS VENDAS NO MERCADO NACIONAL  DE VINHO TRANQUILO CERTIFICADO NA DISTRIBUIÇÃO POR REGIÃO / TIPO DE CERTIFICAÇÃO</t>
  </si>
  <si>
    <t>EVOLUÇÃO DAS VENDAS NO MERCADO NACIONAL  DE VINHO TRANQUILO CERTIFICADO NA RESTAURAÇÃO POR REGIÃO / TIPO DE CERTIFICAÇÃO</t>
  </si>
  <si>
    <t>10. EVOLUÇÃO DAS VENDAS NO MERCADO NACIONAL  DE VINHO TRANQUILO CERTIFICADO NA RESTAURAÇÃO POR REGIÃO / TIPO DE CERTIFICAÇÃO</t>
  </si>
  <si>
    <t>EVOLUÇÃO DAS VENDAS NO MERCADO NACIONAL  DE VINHO TRANQUILO CERTIFICADO  POR REGIÃO / CANAL DE DISTRIBUIÇÃO</t>
  </si>
  <si>
    <t>11. EVOLUÇÃO DAS VENDAS NO MERCADO NACIONAL  DE VINHO TRANQUILO CERTIFICADO  POR REGIÃO / CANAL DE DISTRIBUIÇÃO</t>
  </si>
  <si>
    <t>BAG.BOX</t>
  </si>
  <si>
    <t>BARRIL</t>
  </si>
  <si>
    <t>GARRAFA</t>
  </si>
  <si>
    <t>GARRAFAO</t>
  </si>
  <si>
    <t>PET</t>
  </si>
  <si>
    <t>TALHA</t>
  </si>
  <si>
    <t>TETRA</t>
  </si>
  <si>
    <t>EVOLUÇÃO DAS VENDAS NO MERCADO NACIONAL  DE VINHO TRANQUILO  POR CANAL DE DISTRIBUIÇÃO / ACONDICIONAMENTO</t>
  </si>
  <si>
    <t>COMBIBLOC</t>
  </si>
  <si>
    <t>EVOLUÇÃO DAS VENDAS NO MERCADO NACIONAL  DE VINHO TRANQUILO  CERTIFICADO POR CANAL DE DISTRIBUIÇÃO / ACONDICIONAMENTO</t>
  </si>
  <si>
    <t>EVOLUÇÃO DAS VENDAS NO MERCADO NACIONAL  DE VINHO TRANQUILO NÃO CERTIFICADO POR CANAL DE DISTRIBUIÇÃO / ACONDICIONAMENTO</t>
  </si>
  <si>
    <t>12. EVOLUÇÃO DAS VENDAS NO MERCADO NACIONAL  DE VINHO TRANQUILO  POR CANAL DE DISTRIBUIÇÃO / ACONDICIONAMENTO</t>
  </si>
  <si>
    <t>13. EVOLUÇÃO DAS VENDAS NO MERCADO NACIONAL  DE VINHO TRANQUILO  CERTIFICADO POR CANAL DE DISTRIBUIÇÃO / ACONDICIONAMENTO</t>
  </si>
  <si>
    <t>14. EVOLUÇÃO DAS VENDAS NO MERCADO NACIONAL  DE VINHO TRANQUILO NÃO CERTIFICADO POR CANAL DE DISTRIBUIÇÃO / ACONDICIONAMENTO</t>
  </si>
  <si>
    <t>CANAL DISTRIBUIÇÃO / ACONDICIONAMENTO</t>
  </si>
  <si>
    <t>,</t>
  </si>
  <si>
    <t>Os dados a partir de 2018, inclusive, incluem um reforço dos pontos de recolha de informação pela Nielsen no canal de distribuição</t>
  </si>
  <si>
    <r>
      <t xml:space="preserve">D </t>
    </r>
    <r>
      <rPr>
        <b/>
        <sz val="11"/>
        <color theme="0"/>
        <rFont val="Calibri"/>
        <family val="2"/>
      </rPr>
      <t>2021 / 2020</t>
    </r>
  </si>
  <si>
    <t>VARIAÇÃO (JAN.-DEZ)</t>
  </si>
  <si>
    <t>VENDAS ATÉ DEZEMBRO</t>
  </si>
  <si>
    <t>IG</t>
  </si>
  <si>
    <t>DO</t>
  </si>
  <si>
    <t>LATA</t>
  </si>
  <si>
    <t>SAC</t>
  </si>
  <si>
    <t>DO e IG</t>
  </si>
  <si>
    <t>Sem DO e IG</t>
  </si>
  <si>
    <r>
      <rPr>
        <sz val="16"/>
        <color theme="0" tint="-4.9989318521683403E-2"/>
        <rFont val="Arial Narrow"/>
        <family val="2"/>
      </rPr>
      <t xml:space="preserve">ANO: </t>
    </r>
    <r>
      <rPr>
        <b/>
        <sz val="16"/>
        <color theme="0" tint="-4.9989318521683403E-2"/>
        <rFont val="Arial Narrow"/>
        <family val="2"/>
      </rPr>
      <t>2022</t>
    </r>
  </si>
  <si>
    <r>
      <t xml:space="preserve">D </t>
    </r>
    <r>
      <rPr>
        <b/>
        <sz val="11"/>
        <color theme="0"/>
        <rFont val="Calibri"/>
        <family val="2"/>
      </rPr>
      <t>2022 / 2021</t>
    </r>
  </si>
  <si>
    <r>
      <t xml:space="preserve">D                       </t>
    </r>
    <r>
      <rPr>
        <b/>
        <sz val="11"/>
        <color theme="0"/>
        <rFont val="Calibri"/>
        <family val="2"/>
      </rPr>
      <t>2022 / 2021</t>
    </r>
  </si>
  <si>
    <r>
      <t xml:space="preserve">D                </t>
    </r>
    <r>
      <rPr>
        <b/>
        <sz val="11"/>
        <color theme="0"/>
        <rFont val="Calibri"/>
        <family val="2"/>
        <scheme val="minor"/>
      </rPr>
      <t>2022/2021</t>
    </r>
  </si>
  <si>
    <t>TERRAS DA BEIRA</t>
  </si>
  <si>
    <r>
      <t xml:space="preserve">D </t>
    </r>
    <r>
      <rPr>
        <b/>
        <sz val="11"/>
        <color theme="0"/>
        <rFont val="Calibri"/>
        <family val="2"/>
      </rPr>
      <t>2022/ 2021</t>
    </r>
  </si>
  <si>
    <r>
      <t>Janeiro - Dezembro 2022</t>
    </r>
    <r>
      <rPr>
        <i/>
        <sz val="12"/>
        <color rgb="FF002060"/>
        <rFont val="Calibri"/>
        <family val="2"/>
      </rPr>
      <t xml:space="preserve"> vs</t>
    </r>
    <r>
      <rPr>
        <sz val="12"/>
        <color rgb="FF002060"/>
        <rFont val="Calibri"/>
        <family val="2"/>
      </rPr>
      <t xml:space="preserve">  Período Homólogo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</si>
</sst>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44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Symbol"/>
      <family val="1"/>
      <charset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b/>
      <sz val="16"/>
      <color theme="0"/>
      <name val="Arial Narrow"/>
      <family val="2"/>
    </font>
    <font>
      <b/>
      <sz val="20"/>
      <color theme="0"/>
      <name val="Arial Narrow"/>
      <family val="2"/>
    </font>
    <font>
      <sz val="11"/>
      <color theme="1"/>
      <name val="Arial Narrow"/>
      <family val="2"/>
    </font>
    <font>
      <b/>
      <sz val="16"/>
      <color theme="0" tint="-4.9989318521683403E-2"/>
      <name val="Arial Narrow"/>
      <family val="2"/>
    </font>
    <font>
      <sz val="16"/>
      <color theme="0" tint="-4.9989318521683403E-2"/>
      <name val="Arial Narrow"/>
      <family val="2"/>
    </font>
    <font>
      <sz val="16"/>
      <color theme="0"/>
      <name val="Arial Narrow"/>
      <family val="2"/>
    </font>
    <font>
      <sz val="11"/>
      <color theme="0"/>
      <name val="Arial Narrow"/>
      <family val="2"/>
    </font>
    <font>
      <b/>
      <sz val="14"/>
      <color rgb="FF00B0F0"/>
      <name val="Arial Narrow"/>
      <family val="2"/>
    </font>
    <font>
      <b/>
      <sz val="48"/>
      <color rgb="FF00B0F0"/>
      <name val="Arial Narrow"/>
      <family val="2"/>
    </font>
    <font>
      <sz val="8"/>
      <color theme="8" tint="-0.249977111117893"/>
      <name val="Arial Narrow"/>
      <family val="2"/>
    </font>
    <font>
      <b/>
      <sz val="16"/>
      <color theme="8" tint="-0.249977111117893"/>
      <name val="Arial Narrow"/>
      <family val="2"/>
    </font>
    <font>
      <b/>
      <sz val="12"/>
      <color theme="8" tint="-0.249977111117893"/>
      <name val="Arial Narrow"/>
      <family val="2"/>
    </font>
    <font>
      <b/>
      <sz val="11"/>
      <color theme="1" tint="0.34998626667073579"/>
      <name val="Arial Narrow"/>
      <family val="2"/>
    </font>
    <font>
      <b/>
      <sz val="11"/>
      <name val="Arial Narrow"/>
      <family val="2"/>
    </font>
    <font>
      <b/>
      <sz val="14"/>
      <color theme="8" tint="-0.249977111117893"/>
      <name val="Arial Narrow"/>
      <family val="2"/>
    </font>
    <font>
      <b/>
      <sz val="14"/>
      <color theme="1" tint="0.34998626667073579"/>
      <name val="Arial Narrow"/>
      <family val="2"/>
    </font>
    <font>
      <b/>
      <sz val="16"/>
      <color rgb="FF00B0F0"/>
      <name val="Arial Narrow"/>
      <family val="2"/>
    </font>
    <font>
      <sz val="11"/>
      <color theme="8" tint="-0.249977111117893"/>
      <name val="Arial Narrow"/>
      <family val="2"/>
    </font>
    <font>
      <sz val="11"/>
      <color theme="1" tint="0.34998626667073579"/>
      <name val="Arial Narrow"/>
      <family val="2"/>
    </font>
    <font>
      <b/>
      <sz val="18"/>
      <color theme="8" tint="-0.249977111117893"/>
      <name val="Arial Narrow"/>
      <family val="2"/>
    </font>
    <font>
      <b/>
      <sz val="24"/>
      <color rgb="FF00B0F0"/>
      <name val="Arial Narrow"/>
      <family val="2"/>
    </font>
    <font>
      <b/>
      <sz val="18"/>
      <color rgb="FF00B0F0"/>
      <name val="Arial Narrow"/>
      <family val="2"/>
    </font>
    <font>
      <sz val="18"/>
      <color theme="1"/>
      <name val="Arial Narrow"/>
      <family val="2"/>
    </font>
    <font>
      <sz val="12"/>
      <color theme="1"/>
      <name val="Arial Narrow"/>
      <family val="2"/>
    </font>
    <font>
      <i/>
      <sz val="12"/>
      <color rgb="FF002060"/>
      <name val="Calibri"/>
      <family val="2"/>
    </font>
    <font>
      <sz val="11"/>
      <color theme="0"/>
      <name val="Calibri"/>
      <family val="2"/>
    </font>
    <font>
      <i/>
      <sz val="12"/>
      <color theme="1"/>
      <name val="Arial Narrow"/>
      <family val="2"/>
    </font>
    <font>
      <b/>
      <sz val="16"/>
      <color theme="4"/>
      <name val="Arial Narrow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/>
      <top style="thin">
        <color indexed="23"/>
      </top>
      <bottom style="hair">
        <color indexed="23"/>
      </bottom>
      <diagonal/>
    </border>
    <border>
      <left/>
      <right/>
      <top style="thin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thin">
        <color indexed="23"/>
      </bottom>
      <diagonal/>
    </border>
    <border>
      <left style="medium">
        <color indexed="23"/>
      </left>
      <right/>
      <top style="medium">
        <color indexed="23"/>
      </top>
      <bottom style="thin">
        <color indexed="23"/>
      </bottom>
      <diagonal/>
    </border>
    <border>
      <left/>
      <right/>
      <top style="medium">
        <color indexed="23"/>
      </top>
      <bottom style="thin">
        <color indexed="23"/>
      </bottom>
      <diagonal/>
    </border>
    <border>
      <left style="medium">
        <color indexed="23"/>
      </left>
      <right style="medium">
        <color indexed="23"/>
      </right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medium">
        <color indexed="23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/>
      <bottom/>
      <diagonal/>
    </border>
    <border>
      <left/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/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/>
      <bottom/>
      <diagonal/>
    </border>
    <border>
      <left style="medium">
        <color theme="8" tint="-0.24994659260841701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/>
      <diagonal/>
    </border>
    <border>
      <left style="thin">
        <color theme="8" tint="-0.24994659260841701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/>
      <diagonal/>
    </border>
    <border>
      <left/>
      <right style="medium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medium">
        <color theme="8" tint="-0.24994659260841701"/>
      </right>
      <top style="thin">
        <color theme="0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8" tint="-0.24994659260841701"/>
      </left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 style="thin">
        <color theme="0"/>
      </top>
      <bottom style="medium">
        <color theme="8" tint="-0.24994659260841701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8" tint="-0.24994659260841701"/>
      </left>
      <right/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0"/>
      </right>
      <top/>
      <bottom/>
      <diagonal/>
    </border>
    <border>
      <left style="thin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0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/>
      <diagonal/>
    </border>
    <border>
      <left style="medium">
        <color theme="0"/>
      </left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/>
      <diagonal/>
    </border>
    <border>
      <left style="thin">
        <color theme="0"/>
      </left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thin">
        <color theme="0"/>
      </left>
      <right style="medium">
        <color theme="8" tint="-0.24994659260841701"/>
      </right>
      <top style="medium">
        <color theme="8" tint="-0.24994659260841701"/>
      </top>
      <bottom/>
      <diagonal/>
    </border>
    <border>
      <left style="medium">
        <color theme="0"/>
      </left>
      <right/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0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 style="medium">
        <color theme="8" tint="-0.24994659260841701"/>
      </top>
      <bottom style="thin">
        <color theme="0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/>
      <bottom/>
      <diagonal/>
    </border>
    <border>
      <left/>
      <right style="thin">
        <color theme="8" tint="-0.24994659260841701"/>
      </right>
      <top/>
      <bottom style="medium">
        <color theme="8" tint="-0.24994659260841701"/>
      </bottom>
      <diagonal/>
    </border>
    <border>
      <left style="medium">
        <color theme="0"/>
      </left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0"/>
      </top>
      <bottom/>
      <diagonal/>
    </border>
    <border>
      <left style="medium">
        <color theme="8" tint="-0.24994659260841701"/>
      </left>
      <right style="thin">
        <color theme="0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0"/>
      </right>
      <top/>
      <bottom style="medium">
        <color theme="8" tint="-0.24994659260841701"/>
      </bottom>
      <diagonal/>
    </border>
    <border>
      <left/>
      <right style="thin">
        <color theme="0"/>
      </right>
      <top/>
      <bottom style="medium">
        <color theme="8" tint="-0.24994659260841701"/>
      </bottom>
      <diagonal/>
    </border>
    <border>
      <left style="thin">
        <color theme="0"/>
      </left>
      <right style="medium">
        <color theme="4"/>
      </right>
      <top style="medium">
        <color theme="8" tint="-0.24994659260841701"/>
      </top>
      <bottom style="medium">
        <color theme="8" tint="-0.24994659260841701"/>
      </bottom>
      <diagonal/>
    </border>
    <border>
      <left/>
      <right style="medium">
        <color theme="8" tint="-0.24994659260841701"/>
      </right>
      <top/>
      <bottom style="thin">
        <color theme="8" tint="-0.24994659260841701"/>
      </bottom>
      <diagonal/>
    </border>
  </borders>
  <cellStyleXfs count="10">
    <xf numFmtId="0" fontId="0" fillId="0" borderId="0"/>
    <xf numFmtId="0" fontId="12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</cellStyleXfs>
  <cellXfs count="425">
    <xf numFmtId="0" fontId="0" fillId="0" borderId="0" xfId="0"/>
    <xf numFmtId="0" fontId="4" fillId="0" borderId="0" xfId="0" applyFont="1"/>
    <xf numFmtId="3" fontId="0" fillId="0" borderId="0" xfId="0" applyNumberFormat="1"/>
    <xf numFmtId="0" fontId="8" fillId="2" borderId="1" xfId="0" applyFont="1" applyFill="1" applyBorder="1"/>
    <xf numFmtId="0" fontId="0" fillId="0" borderId="2" xfId="0" applyBorder="1"/>
    <xf numFmtId="3" fontId="0" fillId="0" borderId="3" xfId="0" applyNumberFormat="1" applyBorder="1"/>
    <xf numFmtId="3" fontId="8" fillId="2" borderId="4" xfId="0" applyNumberFormat="1" applyFont="1" applyFill="1" applyBorder="1"/>
    <xf numFmtId="3" fontId="8" fillId="2" borderId="5" xfId="0" applyNumberFormat="1" applyFont="1" applyFill="1" applyBorder="1"/>
    <xf numFmtId="0" fontId="9" fillId="3" borderId="6" xfId="0" applyFont="1" applyFill="1" applyBorder="1"/>
    <xf numFmtId="3" fontId="9" fillId="3" borderId="7" xfId="0" applyNumberFormat="1" applyFont="1" applyFill="1" applyBorder="1"/>
    <xf numFmtId="3" fontId="9" fillId="3" borderId="8" xfId="0" applyNumberFormat="1" applyFont="1" applyFill="1" applyBorder="1"/>
    <xf numFmtId="0" fontId="0" fillId="0" borderId="9" xfId="0" applyBorder="1"/>
    <xf numFmtId="3" fontId="0" fillId="0" borderId="10" xfId="0" applyNumberFormat="1" applyBorder="1"/>
    <xf numFmtId="3" fontId="0" fillId="0" borderId="11" xfId="0" applyNumberFormat="1" applyBorder="1"/>
    <xf numFmtId="0" fontId="8" fillId="2" borderId="2" xfId="0" applyFont="1" applyFill="1" applyBorder="1"/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center" vertical="center"/>
    </xf>
    <xf numFmtId="0" fontId="4" fillId="0" borderId="20" xfId="0" applyFont="1" applyBorder="1"/>
    <xf numFmtId="0" fontId="4" fillId="0" borderId="21" xfId="0" applyFont="1" applyBorder="1"/>
    <xf numFmtId="164" fontId="6" fillId="0" borderId="21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>
      <alignment horizontal="center" vertical="center"/>
    </xf>
    <xf numFmtId="3" fontId="0" fillId="0" borderId="25" xfId="0" applyNumberFormat="1" applyBorder="1"/>
    <xf numFmtId="3" fontId="0" fillId="0" borderId="26" xfId="0" applyNumberFormat="1" applyBorder="1"/>
    <xf numFmtId="3" fontId="4" fillId="0" borderId="22" xfId="0" applyNumberFormat="1" applyFont="1" applyBorder="1"/>
    <xf numFmtId="3" fontId="4" fillId="0" borderId="23" xfId="0" applyNumberFormat="1" applyFont="1" applyBorder="1"/>
    <xf numFmtId="164" fontId="6" fillId="0" borderId="0" xfId="0" applyNumberFormat="1" applyFont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0" fillId="0" borderId="26" xfId="0" applyNumberFormat="1" applyBorder="1"/>
    <xf numFmtId="164" fontId="0" fillId="0" borderId="27" xfId="0" applyNumberFormat="1" applyBorder="1"/>
    <xf numFmtId="164" fontId="4" fillId="0" borderId="22" xfId="0" applyNumberFormat="1" applyFont="1" applyBorder="1"/>
    <xf numFmtId="164" fontId="4" fillId="0" borderId="23" xfId="0" applyNumberFormat="1" applyFont="1" applyBorder="1"/>
    <xf numFmtId="164" fontId="4" fillId="0" borderId="24" xfId="0" applyNumberFormat="1" applyFont="1" applyBorder="1"/>
    <xf numFmtId="164" fontId="6" fillId="0" borderId="12" xfId="0" applyNumberFormat="1" applyFont="1" applyBorder="1" applyAlignment="1">
      <alignment horizontal="center"/>
    </xf>
    <xf numFmtId="0" fontId="0" fillId="0" borderId="16" xfId="0" applyBorder="1"/>
    <xf numFmtId="0" fontId="0" fillId="0" borderId="19" xfId="0" applyBorder="1"/>
    <xf numFmtId="3" fontId="4" fillId="0" borderId="0" xfId="0" applyNumberFormat="1" applyFont="1"/>
    <xf numFmtId="164" fontId="4" fillId="0" borderId="0" xfId="0" applyNumberFormat="1" applyFont="1"/>
    <xf numFmtId="3" fontId="4" fillId="0" borderId="21" xfId="0" applyNumberFormat="1" applyFont="1" applyBorder="1"/>
    <xf numFmtId="164" fontId="4" fillId="0" borderId="21" xfId="0" applyNumberFormat="1" applyFont="1" applyBorder="1"/>
    <xf numFmtId="2" fontId="0" fillId="0" borderId="26" xfId="0" applyNumberFormat="1" applyBorder="1"/>
    <xf numFmtId="2" fontId="0" fillId="0" borderId="34" xfId="0" applyNumberFormat="1" applyBorder="1"/>
    <xf numFmtId="164" fontId="7" fillId="0" borderId="30" xfId="0" applyNumberFormat="1" applyFont="1" applyBorder="1" applyAlignment="1">
      <alignment horizontal="center"/>
    </xf>
    <xf numFmtId="0" fontId="0" fillId="0" borderId="18" xfId="0" applyBorder="1"/>
    <xf numFmtId="3" fontId="0" fillId="0" borderId="33" xfId="0" applyNumberFormat="1" applyBorder="1"/>
    <xf numFmtId="3" fontId="0" fillId="0" borderId="34" xfId="0" applyNumberFormat="1" applyBorder="1"/>
    <xf numFmtId="164" fontId="0" fillId="0" borderId="34" xfId="0" applyNumberFormat="1" applyBorder="1"/>
    <xf numFmtId="164" fontId="7" fillId="0" borderId="31" xfId="0" applyNumberFormat="1" applyFont="1" applyBorder="1" applyAlignment="1">
      <alignment horizontal="center"/>
    </xf>
    <xf numFmtId="3" fontId="0" fillId="0" borderId="38" xfId="0" applyNumberFormat="1" applyBorder="1"/>
    <xf numFmtId="3" fontId="4" fillId="0" borderId="37" xfId="0" applyNumberFormat="1" applyFont="1" applyBorder="1"/>
    <xf numFmtId="164" fontId="0" fillId="0" borderId="38" xfId="0" applyNumberFormat="1" applyBorder="1"/>
    <xf numFmtId="0" fontId="3" fillId="4" borderId="40" xfId="0" applyFont="1" applyFill="1" applyBorder="1" applyAlignment="1">
      <alignment horizontal="center"/>
    </xf>
    <xf numFmtId="2" fontId="4" fillId="0" borderId="22" xfId="0" applyNumberFormat="1" applyFont="1" applyBorder="1"/>
    <xf numFmtId="2" fontId="0" fillId="0" borderId="25" xfId="0" applyNumberFormat="1" applyBorder="1"/>
    <xf numFmtId="2" fontId="0" fillId="0" borderId="33" xfId="0" applyNumberFormat="1" applyBorder="1"/>
    <xf numFmtId="3" fontId="0" fillId="0" borderId="36" xfId="0" applyNumberFormat="1" applyBorder="1"/>
    <xf numFmtId="164" fontId="6" fillId="0" borderId="35" xfId="0" applyNumberFormat="1" applyFont="1" applyBorder="1" applyAlignment="1">
      <alignment horizontal="center"/>
    </xf>
    <xf numFmtId="3" fontId="0" fillId="0" borderId="44" xfId="0" applyNumberFormat="1" applyBorder="1"/>
    <xf numFmtId="164" fontId="6" fillId="0" borderId="13" xfId="0" applyNumberFormat="1" applyFont="1" applyBorder="1" applyAlignment="1">
      <alignment horizontal="center"/>
    </xf>
    <xf numFmtId="0" fontId="16" fillId="0" borderId="0" xfId="2" applyFont="1"/>
    <xf numFmtId="0" fontId="16" fillId="0" borderId="0" xfId="2" applyFont="1" applyAlignment="1">
      <alignment horizontal="center" vertical="center"/>
    </xf>
    <xf numFmtId="0" fontId="23" fillId="0" borderId="0" xfId="2" applyFont="1" applyAlignment="1">
      <alignment horizontal="center" vertical="center" wrapText="1"/>
    </xf>
    <xf numFmtId="0" fontId="30" fillId="0" borderId="0" xfId="2" applyFont="1" applyAlignment="1">
      <alignment vertical="center"/>
    </xf>
    <xf numFmtId="0" fontId="32" fillId="0" borderId="0" xfId="2" applyFont="1" applyAlignment="1">
      <alignment horizontal="center" vertical="center"/>
    </xf>
    <xf numFmtId="0" fontId="16" fillId="0" borderId="47" xfId="2" applyFont="1" applyBorder="1"/>
    <xf numFmtId="0" fontId="16" fillId="0" borderId="47" xfId="2" applyFont="1" applyBorder="1" applyAlignment="1">
      <alignment horizontal="center" vertical="center"/>
    </xf>
    <xf numFmtId="0" fontId="32" fillId="0" borderId="0" xfId="2" applyFont="1"/>
    <xf numFmtId="0" fontId="34" fillId="0" borderId="0" xfId="2" applyFont="1" applyAlignment="1">
      <alignment vertical="center"/>
    </xf>
    <xf numFmtId="0" fontId="31" fillId="0" borderId="0" xfId="2" applyFont="1"/>
    <xf numFmtId="2" fontId="31" fillId="0" borderId="0" xfId="2" applyNumberFormat="1" applyFont="1"/>
    <xf numFmtId="0" fontId="26" fillId="5" borderId="0" xfId="2" applyFont="1" applyFill="1" applyAlignment="1">
      <alignment horizontal="left" vertical="center" indent="1"/>
    </xf>
    <xf numFmtId="0" fontId="27" fillId="5" borderId="0" xfId="2" applyFont="1" applyFill="1" applyAlignment="1">
      <alignment horizontal="left" vertical="center" indent="1"/>
    </xf>
    <xf numFmtId="0" fontId="16" fillId="5" borderId="0" xfId="2" applyFont="1" applyFill="1" applyAlignment="1">
      <alignment horizontal="center" vertical="center"/>
    </xf>
    <xf numFmtId="0" fontId="35" fillId="0" borderId="0" xfId="2" applyFont="1" applyAlignment="1">
      <alignment vertical="center"/>
    </xf>
    <xf numFmtId="0" fontId="36" fillId="0" borderId="0" xfId="2" applyFont="1"/>
    <xf numFmtId="164" fontId="36" fillId="0" borderId="0" xfId="2" applyNumberFormat="1" applyFont="1"/>
    <xf numFmtId="164" fontId="29" fillId="5" borderId="0" xfId="3" applyNumberFormat="1" applyFont="1" applyFill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/>
    </xf>
    <xf numFmtId="164" fontId="32" fillId="0" borderId="0" xfId="2" applyNumberFormat="1" applyFont="1" applyAlignment="1">
      <alignment horizontal="center" vertical="center"/>
    </xf>
    <xf numFmtId="164" fontId="28" fillId="5" borderId="0" xfId="3" applyNumberFormat="1" applyFont="1" applyFill="1" applyBorder="1" applyAlignment="1">
      <alignment horizontal="right" vertical="center" indent="1"/>
    </xf>
    <xf numFmtId="164" fontId="31" fillId="0" borderId="0" xfId="2" applyNumberFormat="1" applyFont="1" applyAlignment="1">
      <alignment horizontal="right" indent="1"/>
    </xf>
    <xf numFmtId="164" fontId="16" fillId="0" borderId="0" xfId="2" applyNumberFormat="1" applyFont="1" applyAlignment="1">
      <alignment horizontal="right" indent="1"/>
    </xf>
    <xf numFmtId="164" fontId="31" fillId="0" borderId="0" xfId="2" applyNumberFormat="1" applyFont="1"/>
    <xf numFmtId="0" fontId="15" fillId="4" borderId="0" xfId="2" applyFont="1" applyFill="1" applyAlignment="1">
      <alignment horizontal="center" vertical="center"/>
    </xf>
    <xf numFmtId="0" fontId="19" fillId="4" borderId="0" xfId="2" applyFont="1" applyFill="1"/>
    <xf numFmtId="0" fontId="20" fillId="4" borderId="0" xfId="2" applyFont="1" applyFill="1" applyAlignment="1">
      <alignment horizontal="center" vertical="center"/>
    </xf>
    <xf numFmtId="0" fontId="3" fillId="4" borderId="20" xfId="0" applyFont="1" applyFill="1" applyBorder="1"/>
    <xf numFmtId="0" fontId="3" fillId="4" borderId="40" xfId="0" applyFont="1" applyFill="1" applyBorder="1" applyAlignment="1">
      <alignment horizontal="center" vertical="center"/>
    </xf>
    <xf numFmtId="3" fontId="0" fillId="0" borderId="16" xfId="0" applyNumberFormat="1" applyBorder="1"/>
    <xf numFmtId="164" fontId="0" fillId="0" borderId="16" xfId="0" applyNumberFormat="1" applyBorder="1"/>
    <xf numFmtId="164" fontId="0" fillId="0" borderId="17" xfId="0" applyNumberFormat="1" applyBorder="1"/>
    <xf numFmtId="164" fontId="0" fillId="0" borderId="36" xfId="0" applyNumberFormat="1" applyBorder="1"/>
    <xf numFmtId="165" fontId="6" fillId="0" borderId="28" xfId="0" applyNumberFormat="1" applyFont="1" applyBorder="1" applyAlignment="1">
      <alignment horizontal="center"/>
    </xf>
    <xf numFmtId="165" fontId="6" fillId="0" borderId="29" xfId="0" applyNumberFormat="1" applyFont="1" applyBorder="1" applyAlignment="1">
      <alignment horizontal="center"/>
    </xf>
    <xf numFmtId="3" fontId="3" fillId="4" borderId="53" xfId="0" applyNumberFormat="1" applyFont="1" applyFill="1" applyBorder="1"/>
    <xf numFmtId="3" fontId="3" fillId="4" borderId="54" xfId="0" applyNumberFormat="1" applyFont="1" applyFill="1" applyBorder="1"/>
    <xf numFmtId="164" fontId="3" fillId="4" borderId="54" xfId="0" applyNumberFormat="1" applyFont="1" applyFill="1" applyBorder="1"/>
    <xf numFmtId="165" fontId="3" fillId="4" borderId="52" xfId="0" applyNumberFormat="1" applyFont="1" applyFill="1" applyBorder="1" applyAlignment="1">
      <alignment horizontal="center"/>
    </xf>
    <xf numFmtId="0" fontId="37" fillId="0" borderId="0" xfId="2" applyFont="1"/>
    <xf numFmtId="164" fontId="3" fillId="4" borderId="56" xfId="0" applyNumberFormat="1" applyFont="1" applyFill="1" applyBorder="1"/>
    <xf numFmtId="164" fontId="3" fillId="4" borderId="20" xfId="0" applyNumberFormat="1" applyFont="1" applyFill="1" applyBorder="1"/>
    <xf numFmtId="0" fontId="3" fillId="4" borderId="46" xfId="0" applyFont="1" applyFill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164" fontId="3" fillId="4" borderId="20" xfId="0" applyNumberFormat="1" applyFont="1" applyFill="1" applyBorder="1" applyAlignment="1">
      <alignment horizontal="center"/>
    </xf>
    <xf numFmtId="164" fontId="6" fillId="0" borderId="30" xfId="0" applyNumberFormat="1" applyFont="1" applyBorder="1" applyAlignment="1">
      <alignment horizontal="center"/>
    </xf>
    <xf numFmtId="164" fontId="0" fillId="0" borderId="25" xfId="0" applyNumberFormat="1" applyBorder="1"/>
    <xf numFmtId="165" fontId="3" fillId="4" borderId="28" xfId="0" applyNumberFormat="1" applyFont="1" applyFill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4" fontId="3" fillId="4" borderId="35" xfId="0" applyNumberFormat="1" applyFont="1" applyFill="1" applyBorder="1" applyAlignment="1">
      <alignment horizontal="center"/>
    </xf>
    <xf numFmtId="0" fontId="40" fillId="0" borderId="0" xfId="2" applyFont="1"/>
    <xf numFmtId="0" fontId="3" fillId="4" borderId="21" xfId="0" applyFont="1" applyFill="1" applyBorder="1"/>
    <xf numFmtId="165" fontId="6" fillId="0" borderId="24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5" fontId="7" fillId="0" borderId="27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5" fontId="7" fillId="0" borderId="29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4" fontId="7" fillId="0" borderId="33" xfId="0" applyNumberFormat="1" applyFont="1" applyBorder="1" applyAlignment="1">
      <alignment horizontal="center"/>
    </xf>
    <xf numFmtId="164" fontId="0" fillId="0" borderId="29" xfId="0" applyNumberFormat="1" applyBorder="1"/>
    <xf numFmtId="4" fontId="6" fillId="0" borderId="22" xfId="0" applyNumberFormat="1" applyFont="1" applyBorder="1" applyAlignment="1">
      <alignment horizontal="center" vertical="center"/>
    </xf>
    <xf numFmtId="4" fontId="6" fillId="0" borderId="23" xfId="0" applyNumberFormat="1" applyFont="1" applyBorder="1" applyAlignment="1">
      <alignment horizontal="center" vertical="center"/>
    </xf>
    <xf numFmtId="4" fontId="4" fillId="0" borderId="22" xfId="0" applyNumberFormat="1" applyFont="1" applyBorder="1"/>
    <xf numFmtId="4" fontId="4" fillId="0" borderId="24" xfId="0" applyNumberFormat="1" applyFont="1" applyBorder="1"/>
    <xf numFmtId="4" fontId="3" fillId="4" borderId="53" xfId="0" applyNumberFormat="1" applyFont="1" applyFill="1" applyBorder="1"/>
    <xf numFmtId="4" fontId="3" fillId="4" borderId="54" xfId="0" applyNumberFormat="1" applyFont="1" applyFill="1" applyBorder="1"/>
    <xf numFmtId="4" fontId="3" fillId="4" borderId="62" xfId="0" applyNumberFormat="1" applyFont="1" applyFill="1" applyBorder="1"/>
    <xf numFmtId="4" fontId="0" fillId="0" borderId="25" xfId="0" applyNumberForma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4" fontId="0" fillId="0" borderId="44" xfId="0" applyNumberFormat="1" applyBorder="1" applyAlignment="1">
      <alignment horizontal="center"/>
    </xf>
    <xf numFmtId="4" fontId="4" fillId="0" borderId="22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center"/>
    </xf>
    <xf numFmtId="4" fontId="3" fillId="4" borderId="53" xfId="0" applyNumberFormat="1" applyFont="1" applyFill="1" applyBorder="1" applyAlignment="1">
      <alignment horizontal="center"/>
    </xf>
    <xf numFmtId="4" fontId="3" fillId="4" borderId="54" xfId="0" applyNumberFormat="1" applyFont="1" applyFill="1" applyBorder="1" applyAlignment="1">
      <alignment horizontal="center"/>
    </xf>
    <xf numFmtId="164" fontId="3" fillId="4" borderId="12" xfId="0" applyNumberFormat="1" applyFont="1" applyFill="1" applyBorder="1" applyAlignment="1">
      <alignment horizontal="center"/>
    </xf>
    <xf numFmtId="164" fontId="0" fillId="0" borderId="33" xfId="0" applyNumberFormat="1" applyBorder="1"/>
    <xf numFmtId="165" fontId="7" fillId="0" borderId="24" xfId="0" applyNumberFormat="1" applyFont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60" xfId="0" applyFont="1" applyFill="1" applyBorder="1" applyAlignment="1">
      <alignment horizontal="center"/>
    </xf>
    <xf numFmtId="3" fontId="0" fillId="0" borderId="32" xfId="0" applyNumberFormat="1" applyBorder="1"/>
    <xf numFmtId="165" fontId="39" fillId="4" borderId="52" xfId="0" applyNumberFormat="1" applyFont="1" applyFill="1" applyBorder="1" applyAlignment="1">
      <alignment horizontal="center"/>
    </xf>
    <xf numFmtId="4" fontId="4" fillId="0" borderId="23" xfId="0" applyNumberFormat="1" applyFont="1" applyBorder="1"/>
    <xf numFmtId="4" fontId="0" fillId="0" borderId="25" xfId="0" applyNumberFormat="1" applyBorder="1"/>
    <xf numFmtId="4" fontId="0" fillId="0" borderId="26" xfId="0" applyNumberFormat="1" applyBorder="1"/>
    <xf numFmtId="4" fontId="0" fillId="0" borderId="27" xfId="0" applyNumberFormat="1" applyBorder="1"/>
    <xf numFmtId="4" fontId="0" fillId="0" borderId="32" xfId="0" applyNumberFormat="1" applyBorder="1"/>
    <xf numFmtId="4" fontId="0" fillId="0" borderId="36" xfId="0" applyNumberFormat="1" applyBorder="1"/>
    <xf numFmtId="4" fontId="0" fillId="0" borderId="28" xfId="0" applyNumberFormat="1" applyBorder="1"/>
    <xf numFmtId="4" fontId="0" fillId="0" borderId="33" xfId="0" applyNumberFormat="1" applyBorder="1"/>
    <xf numFmtId="4" fontId="0" fillId="0" borderId="34" xfId="0" applyNumberFormat="1" applyBorder="1"/>
    <xf numFmtId="4" fontId="0" fillId="0" borderId="29" xfId="0" applyNumberFormat="1" applyBorder="1"/>
    <xf numFmtId="164" fontId="4" fillId="0" borderId="20" xfId="0" applyNumberFormat="1" applyFont="1" applyBorder="1"/>
    <xf numFmtId="164" fontId="6" fillId="5" borderId="0" xfId="0" applyNumberFormat="1" applyFont="1" applyFill="1" applyAlignment="1">
      <alignment horizontal="center"/>
    </xf>
    <xf numFmtId="164" fontId="28" fillId="0" borderId="0" xfId="3" applyNumberFormat="1" applyFont="1" applyFill="1" applyBorder="1" applyAlignment="1">
      <alignment horizontal="right" vertical="center" indent="1"/>
    </xf>
    <xf numFmtId="0" fontId="0" fillId="6" borderId="0" xfId="0" applyFill="1"/>
    <xf numFmtId="0" fontId="12" fillId="6" borderId="0" xfId="1" applyFill="1"/>
    <xf numFmtId="164" fontId="3" fillId="4" borderId="30" xfId="0" applyNumberFormat="1" applyFont="1" applyFill="1" applyBorder="1" applyAlignment="1">
      <alignment horizontal="center"/>
    </xf>
    <xf numFmtId="3" fontId="3" fillId="4" borderId="64" xfId="0" applyNumberFormat="1" applyFont="1" applyFill="1" applyBorder="1"/>
    <xf numFmtId="0" fontId="0" fillId="0" borderId="0" xfId="0" applyAlignment="1">
      <alignment horizontal="left"/>
    </xf>
    <xf numFmtId="3" fontId="3" fillId="4" borderId="41" xfId="0" applyNumberFormat="1" applyFont="1" applyFill="1" applyBorder="1"/>
    <xf numFmtId="164" fontId="7" fillId="0" borderId="25" xfId="0" applyNumberFormat="1" applyFont="1" applyBorder="1" applyAlignment="1">
      <alignment horizontal="center"/>
    </xf>
    <xf numFmtId="164" fontId="3" fillId="4" borderId="16" xfId="0" applyNumberFormat="1" applyFont="1" applyFill="1" applyBorder="1"/>
    <xf numFmtId="164" fontId="0" fillId="0" borderId="18" xfId="0" applyNumberFormat="1" applyBorder="1"/>
    <xf numFmtId="0" fontId="3" fillId="4" borderId="64" xfId="0" applyFont="1" applyFill="1" applyBorder="1"/>
    <xf numFmtId="164" fontId="3" fillId="4" borderId="51" xfId="0" applyNumberFormat="1" applyFont="1" applyFill="1" applyBorder="1"/>
    <xf numFmtId="2" fontId="4" fillId="0" borderId="23" xfId="0" applyNumberFormat="1" applyFont="1" applyBorder="1"/>
    <xf numFmtId="164" fontId="3" fillId="4" borderId="16" xfId="0" applyNumberFormat="1" applyFont="1" applyFill="1" applyBorder="1" applyAlignment="1">
      <alignment horizontal="center"/>
    </xf>
    <xf numFmtId="0" fontId="12" fillId="0" borderId="0" xfId="1"/>
    <xf numFmtId="164" fontId="7" fillId="0" borderId="20" xfId="0" applyNumberFormat="1" applyFont="1" applyBorder="1" applyAlignment="1">
      <alignment horizontal="center"/>
    </xf>
    <xf numFmtId="165" fontId="3" fillId="4" borderId="24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3" fillId="4" borderId="59" xfId="0" applyNumberFormat="1" applyFont="1" applyFill="1" applyBorder="1" applyAlignment="1">
      <alignment horizontal="center"/>
    </xf>
    <xf numFmtId="4" fontId="3" fillId="4" borderId="43" xfId="0" applyNumberFormat="1" applyFont="1" applyFill="1" applyBorder="1" applyAlignment="1">
      <alignment horizontal="center"/>
    </xf>
    <xf numFmtId="164" fontId="6" fillId="0" borderId="31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3" fontId="4" fillId="0" borderId="41" xfId="0" applyNumberFormat="1" applyFont="1" applyBorder="1"/>
    <xf numFmtId="3" fontId="0" fillId="0" borderId="17" xfId="0" applyNumberFormat="1" applyBorder="1"/>
    <xf numFmtId="3" fontId="0" fillId="0" borderId="69" xfId="0" applyNumberFormat="1" applyBorder="1"/>
    <xf numFmtId="2" fontId="4" fillId="0" borderId="41" xfId="0" applyNumberFormat="1" applyFont="1" applyBorder="1"/>
    <xf numFmtId="2" fontId="0" fillId="0" borderId="17" xfId="0" applyNumberFormat="1" applyBorder="1"/>
    <xf numFmtId="4" fontId="0" fillId="0" borderId="26" xfId="0" applyNumberFormat="1" applyBorder="1" applyAlignment="1">
      <alignment horizontal="center"/>
    </xf>
    <xf numFmtId="164" fontId="0" fillId="0" borderId="23" xfId="0" applyNumberFormat="1" applyBorder="1"/>
    <xf numFmtId="3" fontId="3" fillId="4" borderId="17" xfId="0" applyNumberFormat="1" applyFont="1" applyFill="1" applyBorder="1"/>
    <xf numFmtId="0" fontId="3" fillId="0" borderId="0" xfId="0" applyFont="1" applyAlignment="1">
      <alignment horizontal="center" vertical="center"/>
    </xf>
    <xf numFmtId="164" fontId="0" fillId="0" borderId="0" xfId="0" applyNumberFormat="1"/>
    <xf numFmtId="3" fontId="3" fillId="4" borderId="66" xfId="0" applyNumberFormat="1" applyFont="1" applyFill="1" applyBorder="1"/>
    <xf numFmtId="164" fontId="3" fillId="4" borderId="66" xfId="0" applyNumberFormat="1" applyFont="1" applyFill="1" applyBorder="1"/>
    <xf numFmtId="164" fontId="3" fillId="4" borderId="17" xfId="0" applyNumberFormat="1" applyFont="1" applyFill="1" applyBorder="1"/>
    <xf numFmtId="164" fontId="0" fillId="0" borderId="44" xfId="0" applyNumberFormat="1" applyBorder="1"/>
    <xf numFmtId="3" fontId="4" fillId="0" borderId="69" xfId="0" applyNumberFormat="1" applyFont="1" applyBorder="1"/>
    <xf numFmtId="164" fontId="3" fillId="4" borderId="72" xfId="0" applyNumberFormat="1" applyFont="1" applyFill="1" applyBorder="1"/>
    <xf numFmtId="4" fontId="4" fillId="0" borderId="69" xfId="0" applyNumberFormat="1" applyFon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4" fontId="4" fillId="0" borderId="41" xfId="0" applyNumberFormat="1" applyFont="1" applyBorder="1" applyAlignment="1">
      <alignment horizontal="center"/>
    </xf>
    <xf numFmtId="4" fontId="3" fillId="4" borderId="17" xfId="0" applyNumberFormat="1" applyFont="1" applyFill="1" applyBorder="1" applyAlignment="1">
      <alignment horizontal="center"/>
    </xf>
    <xf numFmtId="3" fontId="3" fillId="4" borderId="71" xfId="0" applyNumberFormat="1" applyFont="1" applyFill="1" applyBorder="1"/>
    <xf numFmtId="3" fontId="0" fillId="0" borderId="15" xfId="0" applyNumberFormat="1" applyBorder="1"/>
    <xf numFmtId="3" fontId="3" fillId="4" borderId="72" xfId="0" applyNumberFormat="1" applyFont="1" applyFill="1" applyBorder="1"/>
    <xf numFmtId="164" fontId="4" fillId="0" borderId="23" xfId="0" applyNumberFormat="1" applyFont="1" applyBorder="1" applyAlignment="1">
      <alignment horizontal="center"/>
    </xf>
    <xf numFmtId="164" fontId="4" fillId="0" borderId="41" xfId="0" applyNumberFormat="1" applyFon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3" fillId="4" borderId="72" xfId="0" applyNumberFormat="1" applyFont="1" applyFill="1" applyBorder="1" applyAlignment="1">
      <alignment horizontal="center"/>
    </xf>
    <xf numFmtId="164" fontId="3" fillId="4" borderId="71" xfId="0" applyNumberFormat="1" applyFont="1" applyFill="1" applyBorder="1" applyAlignment="1">
      <alignment horizontal="center"/>
    </xf>
    <xf numFmtId="164" fontId="0" fillId="0" borderId="3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69" xfId="0" applyNumberFormat="1" applyBorder="1" applyAlignment="1">
      <alignment horizontal="center"/>
    </xf>
    <xf numFmtId="164" fontId="0" fillId="0" borderId="33" xfId="0" applyNumberFormat="1" applyBorder="1" applyAlignment="1" applyProtection="1">
      <alignment horizontal="center"/>
      <protection locked="0"/>
    </xf>
    <xf numFmtId="4" fontId="4" fillId="0" borderId="23" xfId="0" applyNumberFormat="1" applyFont="1" applyBorder="1" applyAlignment="1">
      <alignment horizontal="center"/>
    </xf>
    <xf numFmtId="4" fontId="3" fillId="4" borderId="71" xfId="0" applyNumberFormat="1" applyFont="1" applyFill="1" applyBorder="1" applyAlignment="1">
      <alignment horizontal="center"/>
    </xf>
    <xf numFmtId="4" fontId="0" fillId="0" borderId="3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0" fontId="4" fillId="0" borderId="16" xfId="0" applyFont="1" applyBorder="1"/>
    <xf numFmtId="164" fontId="0" fillId="0" borderId="73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0" borderId="34" xfId="0" applyNumberFormat="1" applyBorder="1" applyAlignment="1">
      <alignment horizontal="center"/>
    </xf>
    <xf numFmtId="164" fontId="3" fillId="4" borderId="58" xfId="0" applyNumberFormat="1" applyFont="1" applyFill="1" applyBorder="1" applyAlignment="1">
      <alignment horizontal="center" vertical="center" wrapText="1"/>
    </xf>
    <xf numFmtId="164" fontId="3" fillId="4" borderId="42" xfId="0" applyNumberFormat="1" applyFont="1" applyFill="1" applyBorder="1" applyAlignment="1">
      <alignment horizontal="center" vertical="center"/>
    </xf>
    <xf numFmtId="3" fontId="3" fillId="4" borderId="61" xfId="0" applyNumberFormat="1" applyFont="1" applyFill="1" applyBorder="1" applyAlignment="1">
      <alignment horizontal="center" vertical="center"/>
    </xf>
    <xf numFmtId="3" fontId="0" fillId="0" borderId="73" xfId="0" applyNumberFormat="1" applyBorder="1"/>
    <xf numFmtId="3" fontId="0" fillId="0" borderId="74" xfId="0" applyNumberFormat="1" applyBorder="1"/>
    <xf numFmtId="3" fontId="0" fillId="0" borderId="18" xfId="0" applyNumberFormat="1" applyBorder="1"/>
    <xf numFmtId="3" fontId="3" fillId="4" borderId="75" xfId="0" applyNumberFormat="1" applyFont="1" applyFill="1" applyBorder="1" applyAlignment="1">
      <alignment horizontal="center" vertical="center"/>
    </xf>
    <xf numFmtId="3" fontId="3" fillId="4" borderId="42" xfId="0" applyNumberFormat="1" applyFont="1" applyFill="1" applyBorder="1" applyAlignment="1">
      <alignment horizontal="center" vertical="center"/>
    </xf>
    <xf numFmtId="164" fontId="0" fillId="0" borderId="16" xfId="0" applyNumberFormat="1" applyBorder="1" applyAlignment="1">
      <alignment horizontal="center"/>
    </xf>
    <xf numFmtId="164" fontId="0" fillId="0" borderId="76" xfId="0" applyNumberFormat="1" applyBorder="1" applyAlignment="1">
      <alignment horizontal="center"/>
    </xf>
    <xf numFmtId="0" fontId="0" fillId="0" borderId="17" xfId="0" applyBorder="1"/>
    <xf numFmtId="3" fontId="3" fillId="4" borderId="15" xfId="0" applyNumberFormat="1" applyFont="1" applyFill="1" applyBorder="1" applyAlignment="1">
      <alignment horizontal="center" vertical="center"/>
    </xf>
    <xf numFmtId="164" fontId="3" fillId="4" borderId="70" xfId="0" applyNumberFormat="1" applyFont="1" applyFill="1" applyBorder="1" applyAlignment="1">
      <alignment horizontal="center" vertical="center"/>
    </xf>
    <xf numFmtId="164" fontId="3" fillId="4" borderId="49" xfId="0" applyNumberFormat="1" applyFont="1" applyFill="1" applyBorder="1" applyAlignment="1">
      <alignment horizontal="center" vertical="center"/>
    </xf>
    <xf numFmtId="2" fontId="0" fillId="0" borderId="15" xfId="0" applyNumberFormat="1" applyBorder="1"/>
    <xf numFmtId="2" fontId="3" fillId="4" borderId="75" xfId="0" applyNumberFormat="1" applyFont="1" applyFill="1" applyBorder="1" applyAlignment="1">
      <alignment horizontal="center" vertical="center"/>
    </xf>
    <xf numFmtId="2" fontId="3" fillId="4" borderId="42" xfId="0" applyNumberFormat="1" applyFont="1" applyFill="1" applyBorder="1" applyAlignment="1">
      <alignment horizontal="center" vertical="center"/>
    </xf>
    <xf numFmtId="2" fontId="3" fillId="4" borderId="57" xfId="0" applyNumberFormat="1" applyFont="1" applyFill="1" applyBorder="1" applyAlignment="1">
      <alignment horizontal="center" vertical="center"/>
    </xf>
    <xf numFmtId="2" fontId="3" fillId="4" borderId="15" xfId="0" applyNumberFormat="1" applyFont="1" applyFill="1" applyBorder="1" applyAlignment="1">
      <alignment horizontal="center" vertical="center"/>
    </xf>
    <xf numFmtId="2" fontId="0" fillId="0" borderId="16" xfId="0" applyNumberFormat="1" applyBorder="1"/>
    <xf numFmtId="2" fontId="0" fillId="0" borderId="18" xfId="0" applyNumberFormat="1" applyBorder="1"/>
    <xf numFmtId="2" fontId="0" fillId="0" borderId="69" xfId="0" applyNumberFormat="1" applyBorder="1"/>
    <xf numFmtId="164" fontId="4" fillId="0" borderId="41" xfId="0" applyNumberFormat="1" applyFont="1" applyBorder="1"/>
    <xf numFmtId="164" fontId="0" fillId="0" borderId="69" xfId="0" applyNumberFormat="1" applyBorder="1"/>
    <xf numFmtId="164" fontId="3" fillId="4" borderId="22" xfId="0" applyNumberFormat="1" applyFont="1" applyFill="1" applyBorder="1" applyAlignment="1">
      <alignment horizontal="center"/>
    </xf>
    <xf numFmtId="165" fontId="3" fillId="4" borderId="41" xfId="0" applyNumberFormat="1" applyFont="1" applyFill="1" applyBorder="1" applyAlignment="1">
      <alignment horizontal="center"/>
    </xf>
    <xf numFmtId="164" fontId="3" fillId="4" borderId="77" xfId="0" applyNumberFormat="1" applyFont="1" applyFill="1" applyBorder="1" applyAlignment="1">
      <alignment horizontal="center"/>
    </xf>
    <xf numFmtId="164" fontId="7" fillId="0" borderId="35" xfId="0" applyNumberFormat="1" applyFont="1" applyBorder="1" applyAlignment="1">
      <alignment horizontal="center"/>
    </xf>
    <xf numFmtId="4" fontId="4" fillId="0" borderId="41" xfId="0" applyNumberFormat="1" applyFont="1" applyBorder="1"/>
    <xf numFmtId="4" fontId="0" fillId="0" borderId="17" xfId="0" applyNumberFormat="1" applyBorder="1"/>
    <xf numFmtId="4" fontId="3" fillId="4" borderId="64" xfId="0" applyNumberFormat="1" applyFont="1" applyFill="1" applyBorder="1"/>
    <xf numFmtId="4" fontId="3" fillId="4" borderId="41" xfId="0" applyNumberFormat="1" applyFont="1" applyFill="1" applyBorder="1"/>
    <xf numFmtId="4" fontId="0" fillId="0" borderId="69" xfId="0" applyNumberFormat="1" applyBorder="1"/>
    <xf numFmtId="0" fontId="42" fillId="0" borderId="0" xfId="0" applyFont="1"/>
    <xf numFmtId="2" fontId="0" fillId="0" borderId="0" xfId="0" applyNumberFormat="1"/>
    <xf numFmtId="4" fontId="3" fillId="4" borderId="66" xfId="0" applyNumberFormat="1" applyFont="1" applyFill="1" applyBorder="1" applyAlignment="1">
      <alignment horizontal="center"/>
    </xf>
    <xf numFmtId="164" fontId="4" fillId="0" borderId="37" xfId="0" applyNumberFormat="1" applyFont="1" applyBorder="1"/>
    <xf numFmtId="164" fontId="0" fillId="0" borderId="14" xfId="0" applyNumberFormat="1" applyBorder="1"/>
    <xf numFmtId="164" fontId="4" fillId="0" borderId="71" xfId="0" applyNumberFormat="1" applyFont="1" applyBorder="1" applyAlignment="1">
      <alignment horizontal="center"/>
    </xf>
    <xf numFmtId="164" fontId="0" fillId="0" borderId="78" xfId="0" applyNumberFormat="1" applyBorder="1" applyAlignment="1">
      <alignment horizontal="center"/>
    </xf>
    <xf numFmtId="164" fontId="0" fillId="0" borderId="74" xfId="0" applyNumberFormat="1" applyBorder="1" applyAlignment="1" applyProtection="1">
      <alignment horizontal="center"/>
      <protection locked="0"/>
    </xf>
    <xf numFmtId="165" fontId="0" fillId="0" borderId="0" xfId="0" applyNumberFormat="1"/>
    <xf numFmtId="0" fontId="43" fillId="0" borderId="0" xfId="8"/>
    <xf numFmtId="0" fontId="40" fillId="0" borderId="0" xfId="9" applyFont="1"/>
    <xf numFmtId="164" fontId="3" fillId="4" borderId="35" xfId="8" applyNumberFormat="1" applyFont="1" applyFill="1" applyBorder="1" applyAlignment="1">
      <alignment horizontal="center"/>
    </xf>
    <xf numFmtId="4" fontId="3" fillId="4" borderId="69" xfId="8" applyNumberFormat="1" applyFont="1" applyFill="1" applyBorder="1" applyAlignment="1">
      <alignment horizontal="center"/>
    </xf>
    <xf numFmtId="4" fontId="3" fillId="4" borderId="59" xfId="8" applyNumberFormat="1" applyFont="1" applyFill="1" applyBorder="1" applyAlignment="1">
      <alignment horizontal="center"/>
    </xf>
    <xf numFmtId="4" fontId="3" fillId="4" borderId="43" xfId="8" applyNumberFormat="1" applyFont="1" applyFill="1" applyBorder="1" applyAlignment="1">
      <alignment horizontal="center"/>
    </xf>
    <xf numFmtId="0" fontId="3" fillId="4" borderId="20" xfId="8" applyFont="1" applyFill="1" applyBorder="1"/>
    <xf numFmtId="164" fontId="6" fillId="0" borderId="30" xfId="8" applyNumberFormat="1" applyFont="1" applyBorder="1" applyAlignment="1">
      <alignment horizontal="center"/>
    </xf>
    <xf numFmtId="4" fontId="43" fillId="0" borderId="17" xfId="8" applyNumberFormat="1" applyBorder="1" applyAlignment="1">
      <alignment horizontal="center"/>
    </xf>
    <xf numFmtId="4" fontId="43" fillId="0" borderId="25" xfId="8" applyNumberFormat="1" applyBorder="1" applyAlignment="1">
      <alignment horizontal="center"/>
    </xf>
    <xf numFmtId="4" fontId="43" fillId="0" borderId="26" xfId="8" applyNumberFormat="1" applyBorder="1" applyAlignment="1">
      <alignment horizontal="center"/>
    </xf>
    <xf numFmtId="4" fontId="43" fillId="0" borderId="16" xfId="8" applyNumberFormat="1" applyBorder="1" applyAlignment="1">
      <alignment horizontal="center"/>
    </xf>
    <xf numFmtId="0" fontId="43" fillId="0" borderId="16" xfId="8" applyBorder="1"/>
    <xf numFmtId="164" fontId="6" fillId="0" borderId="35" xfId="8" applyNumberFormat="1" applyFont="1" applyBorder="1" applyAlignment="1">
      <alignment horizontal="center"/>
    </xf>
    <xf numFmtId="0" fontId="4" fillId="0" borderId="0" xfId="8" applyFont="1"/>
    <xf numFmtId="164" fontId="43" fillId="0" borderId="0" xfId="8" applyNumberFormat="1"/>
    <xf numFmtId="3" fontId="43" fillId="0" borderId="0" xfId="8" applyNumberFormat="1"/>
    <xf numFmtId="165" fontId="3" fillId="4" borderId="63" xfId="8" applyNumberFormat="1" applyFont="1" applyFill="1" applyBorder="1" applyAlignment="1">
      <alignment horizontal="center"/>
    </xf>
    <xf numFmtId="164" fontId="3" fillId="4" borderId="13" xfId="8" applyNumberFormat="1" applyFont="1" applyFill="1" applyBorder="1" applyAlignment="1">
      <alignment horizontal="center"/>
    </xf>
    <xf numFmtId="164" fontId="3" fillId="4" borderId="17" xfId="8" applyNumberFormat="1" applyFont="1" applyFill="1" applyBorder="1"/>
    <xf numFmtId="164" fontId="3" fillId="4" borderId="66" xfId="8" applyNumberFormat="1" applyFont="1" applyFill="1" applyBorder="1"/>
    <xf numFmtId="164" fontId="3" fillId="4" borderId="54" xfId="8" applyNumberFormat="1" applyFont="1" applyFill="1" applyBorder="1"/>
    <xf numFmtId="164" fontId="3" fillId="4" borderId="20" xfId="8" applyNumberFormat="1" applyFont="1" applyFill="1" applyBorder="1"/>
    <xf numFmtId="3" fontId="3" fillId="4" borderId="17" xfId="8" applyNumberFormat="1" applyFont="1" applyFill="1" applyBorder="1"/>
    <xf numFmtId="3" fontId="3" fillId="4" borderId="54" xfId="8" applyNumberFormat="1" applyFont="1" applyFill="1" applyBorder="1"/>
    <xf numFmtId="3" fontId="3" fillId="4" borderId="53" xfId="8" applyNumberFormat="1" applyFont="1" applyFill="1" applyBorder="1"/>
    <xf numFmtId="165" fontId="6" fillId="0" borderId="27" xfId="8" applyNumberFormat="1" applyFont="1" applyBorder="1" applyAlignment="1">
      <alignment horizontal="center"/>
    </xf>
    <xf numFmtId="164" fontId="6" fillId="0" borderId="16" xfId="8" applyNumberFormat="1" applyFont="1" applyBorder="1" applyAlignment="1">
      <alignment horizontal="center"/>
    </xf>
    <xf numFmtId="164" fontId="43" fillId="0" borderId="27" xfId="8" applyNumberFormat="1" applyBorder="1"/>
    <xf numFmtId="164" fontId="43" fillId="0" borderId="34" xfId="8" applyNumberFormat="1" applyBorder="1"/>
    <xf numFmtId="164" fontId="43" fillId="0" borderId="16" xfId="8" applyNumberFormat="1" applyBorder="1"/>
    <xf numFmtId="3" fontId="43" fillId="0" borderId="27" xfId="8" applyNumberFormat="1" applyBorder="1"/>
    <xf numFmtId="3" fontId="43" fillId="0" borderId="26" xfId="8" applyNumberFormat="1" applyBorder="1"/>
    <xf numFmtId="3" fontId="43" fillId="0" borderId="16" xfId="8" applyNumberFormat="1" applyBorder="1"/>
    <xf numFmtId="165" fontId="6" fillId="0" borderId="28" xfId="8" applyNumberFormat="1" applyFont="1" applyBorder="1" applyAlignment="1">
      <alignment horizontal="center"/>
    </xf>
    <xf numFmtId="164" fontId="6" fillId="0" borderId="13" xfId="8" applyNumberFormat="1" applyFont="1" applyBorder="1" applyAlignment="1">
      <alignment horizontal="center"/>
    </xf>
    <xf numFmtId="164" fontId="43" fillId="0" borderId="36" xfId="8" applyNumberFormat="1" applyBorder="1"/>
    <xf numFmtId="0" fontId="3" fillId="4" borderId="40" xfId="8" applyFont="1" applyFill="1" applyBorder="1" applyAlignment="1">
      <alignment horizontal="center" vertical="center"/>
    </xf>
    <xf numFmtId="0" fontId="3" fillId="4" borderId="46" xfId="8" applyFont="1" applyFill="1" applyBorder="1" applyAlignment="1">
      <alignment horizontal="center" vertical="center"/>
    </xf>
    <xf numFmtId="0" fontId="3" fillId="0" borderId="0" xfId="8" applyFont="1" applyAlignment="1">
      <alignment horizontal="center" vertical="center"/>
    </xf>
    <xf numFmtId="0" fontId="22" fillId="0" borderId="0" xfId="2" quotePrefix="1" applyFont="1" applyAlignment="1">
      <alignment horizontal="center" vertical="center"/>
    </xf>
    <xf numFmtId="0" fontId="22" fillId="0" borderId="79" xfId="2" quotePrefix="1" applyFont="1" applyBorder="1" applyAlignment="1">
      <alignment horizontal="center" vertical="center"/>
    </xf>
    <xf numFmtId="0" fontId="31" fillId="0" borderId="79" xfId="2" applyFont="1" applyBorder="1"/>
    <xf numFmtId="0" fontId="16" fillId="0" borderId="79" xfId="2" applyFont="1" applyBorder="1"/>
    <xf numFmtId="0" fontId="16" fillId="0" borderId="79" xfId="2" applyFont="1" applyBorder="1" applyAlignment="1">
      <alignment horizontal="center" vertical="center"/>
    </xf>
    <xf numFmtId="3" fontId="3" fillId="4" borderId="66" xfId="8" applyNumberFormat="1" applyFont="1" applyFill="1" applyBorder="1"/>
    <xf numFmtId="3" fontId="4" fillId="0" borderId="74" xfId="0" applyNumberFormat="1" applyFont="1" applyBorder="1"/>
    <xf numFmtId="3" fontId="4" fillId="0" borderId="71" xfId="0" applyNumberFormat="1" applyFont="1" applyBorder="1"/>
    <xf numFmtId="4" fontId="4" fillId="0" borderId="74" xfId="0" applyNumberFormat="1" applyFont="1" applyBorder="1" applyAlignment="1">
      <alignment horizontal="center"/>
    </xf>
    <xf numFmtId="4" fontId="0" fillId="0" borderId="73" xfId="0" applyNumberFormat="1" applyBorder="1" applyAlignment="1">
      <alignment horizontal="center"/>
    </xf>
    <xf numFmtId="4" fontId="4" fillId="0" borderId="71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 vertical="center"/>
    </xf>
    <xf numFmtId="164" fontId="4" fillId="0" borderId="71" xfId="0" applyNumberFormat="1" applyFont="1" applyBorder="1"/>
    <xf numFmtId="164" fontId="0" fillId="0" borderId="73" xfId="0" applyNumberFormat="1" applyBorder="1"/>
    <xf numFmtId="164" fontId="0" fillId="0" borderId="74" xfId="0" applyNumberFormat="1" applyBorder="1"/>
    <xf numFmtId="164" fontId="3" fillId="4" borderId="73" xfId="0" applyNumberFormat="1" applyFont="1" applyFill="1" applyBorder="1"/>
    <xf numFmtId="4" fontId="4" fillId="0" borderId="71" xfId="0" applyNumberFormat="1" applyFont="1" applyBorder="1"/>
    <xf numFmtId="4" fontId="0" fillId="0" borderId="73" xfId="0" applyNumberFormat="1" applyBorder="1"/>
    <xf numFmtId="4" fontId="3" fillId="4" borderId="72" xfId="0" applyNumberFormat="1" applyFont="1" applyFill="1" applyBorder="1"/>
    <xf numFmtId="4" fontId="0" fillId="0" borderId="74" xfId="0" applyNumberFormat="1" applyBorder="1"/>
    <xf numFmtId="4" fontId="4" fillId="0" borderId="74" xfId="0" applyNumberFormat="1" applyFont="1" applyBorder="1"/>
    <xf numFmtId="4" fontId="4" fillId="0" borderId="69" xfId="0" applyNumberFormat="1" applyFont="1" applyBorder="1"/>
    <xf numFmtId="4" fontId="3" fillId="4" borderId="66" xfId="0" applyNumberFormat="1" applyFont="1" applyFill="1" applyBorder="1"/>
    <xf numFmtId="4" fontId="3" fillId="4" borderId="17" xfId="0" applyNumberFormat="1" applyFont="1" applyFill="1" applyBorder="1"/>
    <xf numFmtId="4" fontId="6" fillId="0" borderId="24" xfId="0" applyNumberFormat="1" applyFont="1" applyBorder="1" applyAlignment="1">
      <alignment horizontal="center" vertical="center"/>
    </xf>
    <xf numFmtId="3" fontId="3" fillId="4" borderId="52" xfId="0" applyNumberFormat="1" applyFont="1" applyFill="1" applyBorder="1"/>
    <xf numFmtId="3" fontId="0" fillId="0" borderId="30" xfId="0" applyNumberFormat="1" applyBorder="1"/>
    <xf numFmtId="3" fontId="0" fillId="0" borderId="31" xfId="0" applyNumberFormat="1" applyBorder="1"/>
    <xf numFmtId="3" fontId="3" fillId="4" borderId="82" xfId="8" applyNumberFormat="1" applyFont="1" applyFill="1" applyBorder="1"/>
    <xf numFmtId="3" fontId="3" fillId="4" borderId="52" xfId="8" applyNumberFormat="1" applyFont="1" applyFill="1" applyBorder="1"/>
    <xf numFmtId="0" fontId="0" fillId="0" borderId="83" xfId="0" applyBorder="1"/>
    <xf numFmtId="4" fontId="4" fillId="0" borderId="20" xfId="0" applyNumberFormat="1" applyFont="1" applyBorder="1"/>
    <xf numFmtId="4" fontId="4" fillId="0" borderId="21" xfId="0" applyNumberFormat="1" applyFont="1" applyBorder="1"/>
    <xf numFmtId="4" fontId="0" fillId="0" borderId="16" xfId="0" applyNumberFormat="1" applyBorder="1"/>
    <xf numFmtId="4" fontId="0" fillId="0" borderId="0" xfId="0" applyNumberFormat="1" applyAlignment="1">
      <alignment horizontal="left"/>
    </xf>
    <xf numFmtId="4" fontId="0" fillId="0" borderId="0" xfId="0" applyNumberFormat="1"/>
    <xf numFmtId="4" fontId="3" fillId="4" borderId="20" xfId="0" applyNumberFormat="1" applyFont="1" applyFill="1" applyBorder="1"/>
    <xf numFmtId="4" fontId="3" fillId="4" borderId="21" xfId="0" applyNumberFormat="1" applyFont="1" applyFill="1" applyBorder="1"/>
    <xf numFmtId="4" fontId="0" fillId="0" borderId="18" xfId="0" applyNumberFormat="1" applyBorder="1"/>
    <xf numFmtId="4" fontId="0" fillId="0" borderId="19" xfId="0" applyNumberFormat="1" applyBorder="1"/>
    <xf numFmtId="0" fontId="10" fillId="6" borderId="0" xfId="0" applyFont="1" applyFill="1" applyAlignment="1">
      <alignment horizontal="center" vertical="center"/>
    </xf>
    <xf numFmtId="17" fontId="11" fillId="6" borderId="0" xfId="0" applyNumberFormat="1" applyFont="1" applyFill="1" applyAlignment="1">
      <alignment horizontal="center"/>
    </xf>
    <xf numFmtId="0" fontId="24" fillId="5" borderId="0" xfId="2" applyFont="1" applyFill="1" applyAlignment="1">
      <alignment horizontal="center" vertical="center" wrapText="1"/>
    </xf>
    <xf numFmtId="0" fontId="33" fillId="5" borderId="0" xfId="2" applyFont="1" applyFill="1" applyAlignment="1">
      <alignment horizontal="center" vertical="center" wrapText="1"/>
    </xf>
    <xf numFmtId="0" fontId="14" fillId="4" borderId="0" xfId="2" applyFont="1" applyFill="1" applyAlignment="1">
      <alignment horizontal="center" vertical="center" wrapText="1"/>
    </xf>
    <xf numFmtId="0" fontId="14" fillId="4" borderId="0" xfId="2" applyFont="1" applyFill="1" applyAlignment="1">
      <alignment horizontal="center" vertical="center"/>
    </xf>
    <xf numFmtId="0" fontId="22" fillId="0" borderId="0" xfId="2" quotePrefix="1" applyFont="1" applyAlignment="1">
      <alignment horizontal="center" vertical="center"/>
    </xf>
    <xf numFmtId="164" fontId="41" fillId="5" borderId="0" xfId="0" applyNumberFormat="1" applyFont="1" applyFill="1" applyAlignment="1">
      <alignment horizontal="center" vertical="center"/>
    </xf>
    <xf numFmtId="0" fontId="14" fillId="4" borderId="0" xfId="2" applyFont="1" applyFill="1" applyAlignment="1">
      <alignment horizontal="left" vertical="center"/>
    </xf>
    <xf numFmtId="0" fontId="17" fillId="4" borderId="0" xfId="2" applyFont="1" applyFill="1" applyAlignment="1">
      <alignment horizontal="left" vertical="center"/>
    </xf>
    <xf numFmtId="0" fontId="18" fillId="4" borderId="0" xfId="2" applyFont="1" applyFill="1" applyAlignment="1">
      <alignment horizontal="left" vertical="center" wrapText="1" indent="2"/>
    </xf>
    <xf numFmtId="0" fontId="17" fillId="4" borderId="0" xfId="2" applyFont="1" applyFill="1" applyAlignment="1">
      <alignment horizontal="left" vertical="center" wrapText="1" indent="2"/>
    </xf>
    <xf numFmtId="0" fontId="21" fillId="0" borderId="0" xfId="2" quotePrefix="1" applyFont="1" applyAlignment="1">
      <alignment horizontal="left" vertical="top"/>
    </xf>
    <xf numFmtId="0" fontId="22" fillId="0" borderId="0" xfId="2" quotePrefix="1" applyFont="1" applyAlignment="1">
      <alignment horizontal="left" vertical="top"/>
    </xf>
    <xf numFmtId="0" fontId="3" fillId="4" borderId="57" xfId="8" applyFont="1" applyFill="1" applyBorder="1" applyAlignment="1">
      <alignment horizontal="center" vertical="center"/>
    </xf>
    <xf numFmtId="0" fontId="3" fillId="4" borderId="50" xfId="8" applyFont="1" applyFill="1" applyBorder="1" applyAlignment="1">
      <alignment horizontal="center" vertical="center"/>
    </xf>
    <xf numFmtId="0" fontId="3" fillId="4" borderId="42" xfId="8" applyFont="1" applyFill="1" applyBorder="1" applyAlignment="1">
      <alignment horizontal="center" vertical="center"/>
    </xf>
    <xf numFmtId="0" fontId="3" fillId="4" borderId="51" xfId="8" applyFont="1" applyFill="1" applyBorder="1" applyAlignment="1">
      <alignment horizontal="center" vertical="center"/>
    </xf>
    <xf numFmtId="0" fontId="3" fillId="4" borderId="58" xfId="8" applyFont="1" applyFill="1" applyBorder="1" applyAlignment="1">
      <alignment horizontal="center" vertical="center"/>
    </xf>
    <xf numFmtId="0" fontId="3" fillId="4" borderId="55" xfId="8" applyFont="1" applyFill="1" applyBorder="1" applyAlignment="1">
      <alignment horizontal="center" vertical="center"/>
    </xf>
    <xf numFmtId="0" fontId="3" fillId="4" borderId="13" xfId="8" applyFont="1" applyFill="1" applyBorder="1" applyAlignment="1">
      <alignment horizontal="center" vertical="center" wrapText="1"/>
    </xf>
    <xf numFmtId="0" fontId="3" fillId="4" borderId="16" xfId="8" applyFont="1" applyFill="1" applyBorder="1" applyAlignment="1">
      <alignment horizontal="center" vertical="center" wrapText="1"/>
    </xf>
    <xf numFmtId="0" fontId="5" fillId="4" borderId="35" xfId="8" applyFont="1" applyFill="1" applyBorder="1" applyAlignment="1">
      <alignment horizontal="center" vertical="center" wrapText="1"/>
    </xf>
    <xf numFmtId="0" fontId="5" fillId="4" borderId="31" xfId="8" applyFont="1" applyFill="1" applyBorder="1" applyAlignment="1">
      <alignment horizontal="center" vertical="center" wrapText="1"/>
    </xf>
    <xf numFmtId="0" fontId="5" fillId="4" borderId="48" xfId="8" applyFont="1" applyFill="1" applyBorder="1" applyAlignment="1">
      <alignment horizontal="center" vertical="center"/>
    </xf>
    <xf numFmtId="0" fontId="5" fillId="4" borderId="49" xfId="8" applyFont="1" applyFill="1" applyBorder="1" applyAlignment="1">
      <alignment horizontal="center" vertical="center"/>
    </xf>
    <xf numFmtId="0" fontId="3" fillId="4" borderId="43" xfId="8" applyFont="1" applyFill="1" applyBorder="1" applyAlignment="1">
      <alignment horizontal="center" vertical="center"/>
    </xf>
    <xf numFmtId="0" fontId="3" fillId="4" borderId="42" xfId="8" applyFont="1" applyFill="1" applyBorder="1" applyAlignment="1">
      <alignment horizontal="center" vertical="center" wrapText="1"/>
    </xf>
    <xf numFmtId="0" fontId="3" fillId="4" borderId="51" xfId="8" applyFont="1" applyFill="1" applyBorder="1" applyAlignment="1">
      <alignment horizontal="center" vertical="center" wrapText="1"/>
    </xf>
    <xf numFmtId="0" fontId="3" fillId="4" borderId="15" xfId="8" applyFont="1" applyFill="1" applyBorder="1" applyAlignment="1">
      <alignment horizontal="center" vertical="center"/>
    </xf>
    <xf numFmtId="0" fontId="3" fillId="4" borderId="17" xfId="8" applyFont="1" applyFill="1" applyBorder="1" applyAlignment="1">
      <alignment horizontal="center" vertical="center"/>
    </xf>
    <xf numFmtId="0" fontId="3" fillId="4" borderId="61" xfId="8" applyFont="1" applyFill="1" applyBorder="1" applyAlignment="1">
      <alignment horizontal="center" vertical="center"/>
    </xf>
    <xf numFmtId="0" fontId="3" fillId="4" borderId="66" xfId="8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57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/>
    </xf>
    <xf numFmtId="0" fontId="3" fillId="4" borderId="51" xfId="0" applyFont="1" applyFill="1" applyBorder="1" applyAlignment="1">
      <alignment horizontal="center" vertical="center"/>
    </xf>
    <xf numFmtId="0" fontId="5" fillId="4" borderId="35" xfId="0" applyFont="1" applyFill="1" applyBorder="1" applyAlignment="1">
      <alignment horizontal="center" vertical="center" wrapText="1"/>
    </xf>
    <xf numFmtId="0" fontId="5" fillId="4" borderId="3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58" xfId="0" applyFont="1" applyFill="1" applyBorder="1" applyAlignment="1">
      <alignment horizontal="center" vertical="center"/>
    </xf>
    <xf numFmtId="0" fontId="3" fillId="4" borderId="55" xfId="0" applyFont="1" applyFill="1" applyBorder="1" applyAlignment="1">
      <alignment horizontal="center" vertical="center"/>
    </xf>
    <xf numFmtId="0" fontId="3" fillId="4" borderId="43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/>
    </xf>
    <xf numFmtId="0" fontId="5" fillId="4" borderId="49" xfId="0" applyFont="1" applyFill="1" applyBorder="1" applyAlignment="1">
      <alignment horizontal="center" vertical="center"/>
    </xf>
    <xf numFmtId="0" fontId="3" fillId="4" borderId="59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3" fillId="4" borderId="63" xfId="0" applyFont="1" applyFill="1" applyBorder="1" applyAlignment="1">
      <alignment horizontal="center" vertical="center" wrapText="1"/>
    </xf>
    <xf numFmtId="0" fontId="3" fillId="4" borderId="60" xfId="0" applyFont="1" applyFill="1" applyBorder="1" applyAlignment="1">
      <alignment horizontal="center" vertical="center" wrapText="1"/>
    </xf>
    <xf numFmtId="0" fontId="3" fillId="4" borderId="69" xfId="0" applyFont="1" applyFill="1" applyBorder="1" applyAlignment="1">
      <alignment horizontal="center" vertical="center"/>
    </xf>
    <xf numFmtId="0" fontId="5" fillId="4" borderId="48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3" fillId="4" borderId="58" xfId="0" applyFont="1" applyFill="1" applyBorder="1" applyAlignment="1">
      <alignment horizontal="center" vertical="center" wrapText="1"/>
    </xf>
    <xf numFmtId="0" fontId="3" fillId="4" borderId="45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6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65" xfId="0" applyFont="1" applyFill="1" applyBorder="1" applyAlignment="1">
      <alignment horizontal="center" vertical="center" wrapText="1"/>
    </xf>
    <xf numFmtId="2" fontId="3" fillId="4" borderId="13" xfId="0" applyNumberFormat="1" applyFont="1" applyFill="1" applyBorder="1" applyAlignment="1">
      <alignment horizontal="center" vertical="center" wrapText="1"/>
    </xf>
    <xf numFmtId="2" fontId="3" fillId="4" borderId="39" xfId="0" applyNumberFormat="1" applyFont="1" applyFill="1" applyBorder="1" applyAlignment="1">
      <alignment horizontal="center" vertical="center" wrapText="1"/>
    </xf>
    <xf numFmtId="2" fontId="3" fillId="4" borderId="16" xfId="0" applyNumberFormat="1" applyFont="1" applyFill="1" applyBorder="1" applyAlignment="1">
      <alignment horizontal="center" vertical="center" wrapText="1"/>
    </xf>
    <xf numFmtId="2" fontId="3" fillId="4" borderId="65" xfId="0" applyNumberFormat="1" applyFont="1" applyFill="1" applyBorder="1" applyAlignment="1">
      <alignment horizontal="center" vertical="center" wrapText="1"/>
    </xf>
    <xf numFmtId="1" fontId="3" fillId="4" borderId="57" xfId="0" applyNumberFormat="1" applyFont="1" applyFill="1" applyBorder="1" applyAlignment="1">
      <alignment horizontal="center" vertical="center"/>
    </xf>
    <xf numFmtId="1" fontId="3" fillId="4" borderId="59" xfId="0" applyNumberFormat="1" applyFont="1" applyFill="1" applyBorder="1" applyAlignment="1">
      <alignment horizontal="center" vertical="center"/>
    </xf>
    <xf numFmtId="1" fontId="3" fillId="4" borderId="42" xfId="0" applyNumberFormat="1" applyFont="1" applyFill="1" applyBorder="1" applyAlignment="1">
      <alignment horizontal="center" vertical="center"/>
    </xf>
    <xf numFmtId="1" fontId="3" fillId="4" borderId="43" xfId="0" applyNumberFormat="1" applyFont="1" applyFill="1" applyBorder="1" applyAlignment="1">
      <alignment horizontal="center" vertical="center"/>
    </xf>
    <xf numFmtId="1" fontId="3" fillId="4" borderId="51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61" xfId="0" applyFont="1" applyFill="1" applyBorder="1" applyAlignment="1">
      <alignment horizontal="center"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0" xfId="0" applyFont="1" applyFill="1" applyBorder="1" applyAlignment="1">
      <alignment horizontal="center" vertical="center" wrapText="1"/>
    </xf>
  </cellXfs>
  <cellStyles count="10">
    <cellStyle name="Hiperligação" xfId="1" builtinId="8"/>
    <cellStyle name="Normal" xfId="0" builtinId="0"/>
    <cellStyle name="Normal 2" xfId="2" xr:uid="{00000000-0005-0000-0000-000002000000}"/>
    <cellStyle name="Normal 2 2" xfId="4" xr:uid="{14E9BB0C-3AA6-4DA3-B5A3-3D3BEC221BCB}"/>
    <cellStyle name="Normal 2 2 2" xfId="5" xr:uid="{1EEBFB34-00E9-426C-B388-EAF788631347}"/>
    <cellStyle name="Normal 2 2 2 2" xfId="6" xr:uid="{7F3C8D3D-4376-4700-90ED-8EF15B3BECED}"/>
    <cellStyle name="Normal 2 2 2 2 2" xfId="7" xr:uid="{0E0CE131-3CB7-4F9C-AA0E-7EEA3098BFE7}"/>
    <cellStyle name="Normal 2 2 2 2 2 2" xfId="8" xr:uid="{6BE943C2-7193-46DF-8530-06C9B19723D0}"/>
    <cellStyle name="Normal 2 2 2 2 2 2 2" xfId="9" xr:uid="{2F68E93E-D6A0-49AE-BC3F-C67C1C12A2CE}"/>
    <cellStyle name="Percentagem 2" xfId="3" xr:uid="{00000000-0005-0000-0000-000003000000}"/>
  </cellStyles>
  <dxfs count="28"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38100</xdr:colOff>
      <xdr:row>4</xdr:row>
      <xdr:rowOff>9525</xdr:rowOff>
    </xdr:to>
    <xdr:pic>
      <xdr:nvPicPr>
        <xdr:cNvPr id="2" name="Imagem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6690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503730</xdr:colOff>
      <xdr:row>11</xdr:row>
      <xdr:rowOff>107504</xdr:rowOff>
    </xdr:from>
    <xdr:to>
      <xdr:col>2</xdr:col>
      <xdr:colOff>315725</xdr:colOff>
      <xdr:row>13</xdr:row>
      <xdr:rowOff>23539</xdr:rowOff>
    </xdr:to>
    <xdr:sp macro="" textlink="">
      <xdr:nvSpPr>
        <xdr:cNvPr id="2" name="Mai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13280" y="2374454"/>
          <a:ext cx="421595" cy="411335"/>
        </a:xfrm>
        <a:prstGeom prst="mathPlus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PT" sz="1000">
            <a:solidFill>
              <a:schemeClr val="tx1">
                <a:lumMod val="75000"/>
                <a:lumOff val="25000"/>
              </a:schemeClr>
            </a:solidFill>
          </a:endParaRPr>
        </a:p>
      </xdr:txBody>
    </xdr:sp>
    <xdr:clientData/>
  </xdr:twoCellAnchor>
  <xdr:twoCellAnchor editAs="oneCell">
    <xdr:from>
      <xdr:col>1</xdr:col>
      <xdr:colOff>329704</xdr:colOff>
      <xdr:row>8</xdr:row>
      <xdr:rowOff>13332</xdr:rowOff>
    </xdr:from>
    <xdr:to>
      <xdr:col>2</xdr:col>
      <xdr:colOff>448960</xdr:colOff>
      <xdr:row>10</xdr:row>
      <xdr:rowOff>198537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254" y="1537332"/>
          <a:ext cx="728856" cy="680505"/>
        </a:xfrm>
        <a:prstGeom prst="rect">
          <a:avLst/>
        </a:prstGeom>
      </xdr:spPr>
    </xdr:pic>
    <xdr:clientData/>
  </xdr:twoCellAnchor>
  <xdr:twoCellAnchor editAs="oneCell">
    <xdr:from>
      <xdr:col>1</xdr:col>
      <xdr:colOff>288239</xdr:colOff>
      <xdr:row>24</xdr:row>
      <xdr:rowOff>134916</xdr:rowOff>
    </xdr:from>
    <xdr:to>
      <xdr:col>2</xdr:col>
      <xdr:colOff>605117</xdr:colOff>
      <xdr:row>28</xdr:row>
      <xdr:rowOff>15923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789" y="5135541"/>
          <a:ext cx="926478" cy="871607"/>
        </a:xfrm>
        <a:prstGeom prst="rect">
          <a:avLst/>
        </a:prstGeom>
      </xdr:spPr>
    </xdr:pic>
    <xdr:clientData/>
  </xdr:twoCellAnchor>
  <xdr:twoCellAnchor editAs="oneCell">
    <xdr:from>
      <xdr:col>1</xdr:col>
      <xdr:colOff>398941</xdr:colOff>
      <xdr:row>13</xdr:row>
      <xdr:rowOff>128240</xdr:rowOff>
    </xdr:from>
    <xdr:to>
      <xdr:col>2</xdr:col>
      <xdr:colOff>448235</xdr:colOff>
      <xdr:row>16</xdr:row>
      <xdr:rowOff>34666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491" y="2890490"/>
          <a:ext cx="658894" cy="649376"/>
        </a:xfrm>
        <a:prstGeom prst="rect">
          <a:avLst/>
        </a:prstGeom>
      </xdr:spPr>
    </xdr:pic>
    <xdr:clientData/>
  </xdr:twoCellAnchor>
  <xdr:twoCellAnchor editAs="oneCell">
    <xdr:from>
      <xdr:col>1</xdr:col>
      <xdr:colOff>345015</xdr:colOff>
      <xdr:row>38</xdr:row>
      <xdr:rowOff>103654</xdr:rowOff>
    </xdr:from>
    <xdr:to>
      <xdr:col>3</xdr:col>
      <xdr:colOff>89261</xdr:colOff>
      <xdr:row>42</xdr:row>
      <xdr:rowOff>67236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565" y="8180854"/>
          <a:ext cx="963446" cy="954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6384" width="9.140625" style="158"/>
  </cols>
  <sheetData>
    <row r="2" spans="1:9" x14ac:dyDescent="0.25">
      <c r="D2" s="345" t="s">
        <v>56</v>
      </c>
      <c r="E2" s="345"/>
      <c r="F2" s="345"/>
      <c r="G2" s="345"/>
      <c r="H2" s="345"/>
      <c r="I2" s="345"/>
    </row>
    <row r="3" spans="1:9" x14ac:dyDescent="0.25">
      <c r="D3" s="345"/>
      <c r="E3" s="345"/>
      <c r="F3" s="345"/>
      <c r="G3" s="345"/>
      <c r="H3" s="345"/>
      <c r="I3" s="345"/>
    </row>
    <row r="4" spans="1:9" ht="15.75" x14ac:dyDescent="0.25">
      <c r="D4" s="346" t="s">
        <v>105</v>
      </c>
      <c r="E4" s="346"/>
      <c r="F4" s="346"/>
      <c r="G4" s="346"/>
      <c r="H4" s="346"/>
      <c r="I4" s="346"/>
    </row>
    <row r="6" spans="1:9" ht="15" customHeight="1" x14ac:dyDescent="0.25"/>
    <row r="7" spans="1:9" ht="15" customHeight="1" x14ac:dyDescent="0.25">
      <c r="A7" s="159" t="s">
        <v>55</v>
      </c>
    </row>
    <row r="8" spans="1:9" ht="15" customHeight="1" x14ac:dyDescent="0.25"/>
    <row r="9" spans="1:9" ht="15" customHeight="1" x14ac:dyDescent="0.25">
      <c r="A9" s="159" t="s">
        <v>54</v>
      </c>
    </row>
    <row r="10" spans="1:9" ht="15" customHeight="1" x14ac:dyDescent="0.25"/>
    <row r="11" spans="1:9" ht="15" customHeight="1" x14ac:dyDescent="0.25">
      <c r="A11" s="159" t="s">
        <v>57</v>
      </c>
    </row>
    <row r="12" spans="1:9" ht="15" customHeight="1" x14ac:dyDescent="0.25"/>
    <row r="13" spans="1:9" ht="15" customHeight="1" x14ac:dyDescent="0.25">
      <c r="A13" s="159" t="s">
        <v>58</v>
      </c>
    </row>
    <row r="14" spans="1:9" ht="15" customHeight="1" x14ac:dyDescent="0.25"/>
    <row r="15" spans="1:9" ht="15" customHeight="1" x14ac:dyDescent="0.25">
      <c r="A15" s="159" t="s">
        <v>61</v>
      </c>
    </row>
    <row r="16" spans="1:9" ht="15" customHeight="1" x14ac:dyDescent="0.25"/>
    <row r="17" spans="1:1" ht="15" customHeight="1" x14ac:dyDescent="0.25">
      <c r="A17" s="159" t="s">
        <v>62</v>
      </c>
    </row>
    <row r="18" spans="1:1" ht="15" customHeight="1" x14ac:dyDescent="0.25"/>
    <row r="19" spans="1:1" ht="15" customHeight="1" x14ac:dyDescent="0.25">
      <c r="A19" s="159" t="s">
        <v>60</v>
      </c>
    </row>
    <row r="20" spans="1:1" ht="15" customHeight="1" x14ac:dyDescent="0.25"/>
    <row r="21" spans="1:1" ht="15" customHeight="1" x14ac:dyDescent="0.25">
      <c r="A21" s="159" t="s">
        <v>59</v>
      </c>
    </row>
    <row r="22" spans="1:1" ht="15" customHeight="1" x14ac:dyDescent="0.25"/>
    <row r="23" spans="1:1" ht="15" customHeight="1" x14ac:dyDescent="0.25">
      <c r="A23" s="159" t="s">
        <v>68</v>
      </c>
    </row>
    <row r="24" spans="1:1" ht="15" customHeight="1" x14ac:dyDescent="0.25"/>
    <row r="25" spans="1:1" ht="15" customHeight="1" x14ac:dyDescent="0.25">
      <c r="A25" s="159" t="s">
        <v>70</v>
      </c>
    </row>
    <row r="26" spans="1:1" ht="15" customHeight="1" x14ac:dyDescent="0.25"/>
    <row r="27" spans="1:1" ht="15" customHeight="1" x14ac:dyDescent="0.25">
      <c r="A27" s="159" t="s">
        <v>72</v>
      </c>
    </row>
    <row r="28" spans="1:1" ht="15" customHeight="1" x14ac:dyDescent="0.25"/>
    <row r="29" spans="1:1" ht="15" customHeight="1" x14ac:dyDescent="0.25">
      <c r="A29" s="171" t="s">
        <v>84</v>
      </c>
    </row>
    <row r="30" spans="1:1" ht="15" customHeight="1" x14ac:dyDescent="0.25"/>
    <row r="31" spans="1:1" ht="15" customHeight="1" x14ac:dyDescent="0.25">
      <c r="A31" s="171" t="s">
        <v>85</v>
      </c>
    </row>
    <row r="32" spans="1:1" ht="15" customHeight="1" x14ac:dyDescent="0.25"/>
    <row r="33" spans="1:1" x14ac:dyDescent="0.25">
      <c r="A33" s="171" t="s">
        <v>86</v>
      </c>
    </row>
  </sheetData>
  <mergeCells count="2">
    <mergeCell ref="D2:I3"/>
    <mergeCell ref="D4:I4"/>
  </mergeCells>
  <hyperlinks>
    <hyperlink ref="A7" location="'1'!A1" display="1. MERCADO DE VINHOS TRANQUILOS: PORTUGAL (CONTINENTE)" xr:uid="{00000000-0004-0000-0000-000000000000}"/>
    <hyperlink ref="A9" location="'2'!A1" display="2. EVOLUÇÃO DAS VENDAS DE VINHO TRANQUILO NO MERCADO NACIONAL POR CANAL DE DISTRIBUIÇÃO" xr:uid="{00000000-0004-0000-0000-000001000000}"/>
    <hyperlink ref="A11" location="'3'!A1" display="3. EVOLUÇÃO DAS VENDAS DE VINHO TRANQUILO CERTIFICADO NO MERCADO NACIONAL POR CANAL DE DISTRIBUIÇÃO" xr:uid="{00000000-0004-0000-0000-000002000000}"/>
    <hyperlink ref="A13" location="'4'!A1" display="4. EVOLUÇÃO DAS VENDAS DE VINHO TRANQUILO  NÃO CERTIFICADO NO MERCADO NACIONAL POR CANAL DE DISTRIBUIÇÃO" xr:uid="{00000000-0004-0000-0000-000003000000}"/>
    <hyperlink ref="A15" location="'5'!A1" display="5. EVOLUÇÃO DAS VENDAS NO MERCADO NACIONAL DE VINHO TRANQUILO POR TIPO DE PRODUTO / REGIÃO" xr:uid="{00000000-0004-0000-0000-000004000000}"/>
    <hyperlink ref="A17" location="'6'!A1" display="6. EVOLUÇÃO DAS VENDAS NO MERCADO NACIONAL DE VINHO TRANQUILO NA DISTRIBUIÇÃO POR TIPO DE PRODUTO / REGIÃO" xr:uid="{00000000-0004-0000-0000-000005000000}"/>
    <hyperlink ref="A19" location="'7'!A1" display="7. EVOLUÇÃO DAS VENDAS NO MERCADO NACIONAL DE VINHO TRANQUILO NA RESTAURAÇÃO POR TIPO DE PRODUTO / REGIÃO" xr:uid="{00000000-0004-0000-0000-000006000000}"/>
    <hyperlink ref="A21" location="'8'!A1" display="8. EVOLUÇÃO DAS VENDAS NO MERCADO NACIONAL DE VINHO TRANQUILO CERTIFICADO POR REGIÃO / TIPO DE CERTIFICAÇÃO" xr:uid="{00000000-0004-0000-0000-000007000000}"/>
    <hyperlink ref="A23" location="'9'!A1" display="9. EVOLUÇÃO DAS VENDAS NO MERCADO NACIONAL  DE VINHO TRANQUILO CERTIFICADO NA DISTRIBUIÇÃO POR REGIÃO / TIPO DE CERTIFICAÇÃO" xr:uid="{00000000-0004-0000-0000-000008000000}"/>
    <hyperlink ref="A25" location="'10'!A1" display="10. EVOLUÇÃO DAS VENDAS NO MERCADO NACIONAL  DE VINHO TRANQUILO CERTIFICADO NA RESTAURAÇÃO POR REGIÃO / TIPO DE CERTIFICAÇÃO" xr:uid="{00000000-0004-0000-0000-000009000000}"/>
    <hyperlink ref="A27" location="'11'!A1" display="11. EVOLUÇÃO DAS VENDAS NO MERCADO NACIONAL  DE VINHO TRANQUILO CERTIFICADO  POR REGIÃO / CANAL DE DISTRIBUIÇÃO" xr:uid="{00000000-0004-0000-0000-00000A000000}"/>
    <hyperlink ref="A29" location="'12'!A1" display="12. EVOLUÇÃO DAS VENDAS NO MERCADO NACIONAL  DE VINHO TRANQUILO  POR CANAL DE DISTRIBUIÇÃO / ACONDICIONAMENTO" xr:uid="{00000000-0004-0000-0000-00000B000000}"/>
    <hyperlink ref="A31" location="'13'!A1" display="13. EVOLUÇÃO DAS VENDAS NO MERCADO NACIONAL  DE VINHO TRANQUILO  CERTIFICADO POR CANAL DE DISTRIBUIÇÃO / ACONDICIONAMENTO" xr:uid="{00000000-0004-0000-0000-00000C000000}"/>
    <hyperlink ref="A33" location="'14'!A1" display="14. EVOLUÇÃO DAS VENDAS NO MERCADO NACIONAL  DE VINHO TRANQUILO NÃO CERTIFICADO POR CANAL DE DISTRIBUIÇÃO / ACONDICIONAMENTO" xr:uid="{00000000-0004-0000-0000-00000D000000}"/>
  </hyperlink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XFD143"/>
  <sheetViews>
    <sheetView showGridLines="0" topLeftCell="A19" workbookViewId="0">
      <selection activeCell="H133" sqref="H133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</cols>
  <sheetData>
    <row r="1" spans="1:20" x14ac:dyDescent="0.25">
      <c r="A1" s="1" t="s">
        <v>66</v>
      </c>
    </row>
    <row r="2" spans="1:20" x14ac:dyDescent="0.25">
      <c r="A2" s="1"/>
    </row>
    <row r="3" spans="1:20" x14ac:dyDescent="0.25">
      <c r="A3" s="1" t="s">
        <v>29</v>
      </c>
      <c r="K3" s="1" t="s">
        <v>31</v>
      </c>
      <c r="S3" s="1" t="str">
        <f>'7'!S3</f>
        <v>VARIAÇÃO (JAN.-DEZ)</v>
      </c>
    </row>
    <row r="4" spans="1:20" ht="15.75" thickBot="1" x14ac:dyDescent="0.3"/>
    <row r="5" spans="1:20" ht="24" customHeight="1" x14ac:dyDescent="0.25">
      <c r="A5" s="378" t="s">
        <v>36</v>
      </c>
      <c r="B5" s="394"/>
      <c r="C5" s="380">
        <v>2016</v>
      </c>
      <c r="D5" s="382">
        <v>2017</v>
      </c>
      <c r="E5" s="382">
        <v>2018</v>
      </c>
      <c r="F5" s="382">
        <v>2019</v>
      </c>
      <c r="G5" s="382">
        <v>2020</v>
      </c>
      <c r="H5" s="382">
        <v>2021</v>
      </c>
      <c r="I5" s="386">
        <v>2022</v>
      </c>
      <c r="K5" s="405">
        <v>2016</v>
      </c>
      <c r="L5" s="382">
        <v>2017</v>
      </c>
      <c r="M5" s="382">
        <v>2018</v>
      </c>
      <c r="N5" s="382">
        <v>2019</v>
      </c>
      <c r="O5" s="382">
        <v>2020</v>
      </c>
      <c r="P5" s="382">
        <f>H5</f>
        <v>2021</v>
      </c>
      <c r="Q5" s="386">
        <v>2022</v>
      </c>
      <c r="S5" s="403" t="s">
        <v>100</v>
      </c>
      <c r="T5" s="404"/>
    </row>
    <row r="6" spans="1:20" ht="21.75" customHeight="1" thickBot="1" x14ac:dyDescent="0.3">
      <c r="A6" s="395"/>
      <c r="B6" s="396"/>
      <c r="C6" s="393"/>
      <c r="D6" s="390"/>
      <c r="E6" s="390"/>
      <c r="F6" s="390"/>
      <c r="G6" s="390"/>
      <c r="H6" s="390"/>
      <c r="I6" s="402"/>
      <c r="K6" s="406"/>
      <c r="L6" s="390"/>
      <c r="M6" s="390"/>
      <c r="N6" s="390"/>
      <c r="O6" s="390"/>
      <c r="P6" s="390"/>
      <c r="Q6" s="402"/>
      <c r="S6" s="141" t="s">
        <v>0</v>
      </c>
      <c r="T6" s="142" t="s">
        <v>43</v>
      </c>
    </row>
    <row r="7" spans="1:20" ht="20.100000000000001" customHeight="1" thickBot="1" x14ac:dyDescent="0.3">
      <c r="A7" s="17" t="s">
        <v>10</v>
      </c>
      <c r="B7" s="18"/>
      <c r="C7" s="24">
        <v>18625525</v>
      </c>
      <c r="D7" s="25">
        <v>19983662</v>
      </c>
      <c r="E7" s="25">
        <v>20334191</v>
      </c>
      <c r="F7" s="50">
        <v>21469566</v>
      </c>
      <c r="G7" s="50">
        <v>19900394</v>
      </c>
      <c r="H7" s="25">
        <v>20393595</v>
      </c>
      <c r="I7" s="179">
        <v>21704274</v>
      </c>
      <c r="K7" s="155">
        <f>C7/C45</f>
        <v>0.16972846980551387</v>
      </c>
      <c r="L7" s="32">
        <f>D7/D45</f>
        <v>0.17784797322324608</v>
      </c>
      <c r="M7" s="32">
        <f>E7/E45</f>
        <v>0.17665948104128135</v>
      </c>
      <c r="N7" s="32">
        <f>F7/F45</f>
        <v>0.17230843190739939</v>
      </c>
      <c r="O7" s="32">
        <f t="shared" ref="O7:P7" si="0">G7/G45</f>
        <v>0.17704576152653625</v>
      </c>
      <c r="P7" s="32">
        <f t="shared" si="0"/>
        <v>0.17310047233074816</v>
      </c>
      <c r="Q7" s="203">
        <f>I7/I45</f>
        <v>0.17406824858467074</v>
      </c>
      <c r="S7" s="113">
        <f t="shared" ref="S7:S47" si="1">(I7-H7)/H7</f>
        <v>6.4269149210818402E-2</v>
      </c>
      <c r="T7" s="112">
        <f>(Q7-P7)*100</f>
        <v>9.6777625392258093E-2</v>
      </c>
    </row>
    <row r="8" spans="1:20" ht="20.100000000000001" customHeight="1" x14ac:dyDescent="0.25">
      <c r="A8" s="35"/>
      <c r="B8" t="s">
        <v>93</v>
      </c>
      <c r="C8" s="22">
        <v>488904</v>
      </c>
      <c r="D8" s="23">
        <v>462559</v>
      </c>
      <c r="E8" s="23">
        <v>714382</v>
      </c>
      <c r="F8" s="49">
        <v>730840</v>
      </c>
      <c r="G8" s="49">
        <v>595254</v>
      </c>
      <c r="H8" s="23">
        <v>974636</v>
      </c>
      <c r="I8" s="180">
        <v>1093475</v>
      </c>
      <c r="K8" s="90">
        <f>C8/C7</f>
        <v>2.6249139286006702E-2</v>
      </c>
      <c r="L8" s="29">
        <f>D8/D7</f>
        <v>2.3146858668846582E-2</v>
      </c>
      <c r="M8" s="29">
        <f>E8/E7</f>
        <v>3.5132059101834937E-2</v>
      </c>
      <c r="N8" s="29">
        <f>F8/F7</f>
        <v>3.404074400013489E-2</v>
      </c>
      <c r="O8" s="29">
        <f t="shared" ref="O8:P8" si="2">G8/G7</f>
        <v>2.9911669085546749E-2</v>
      </c>
      <c r="P8" s="29">
        <f t="shared" si="2"/>
        <v>4.7791279565961763E-2</v>
      </c>
      <c r="Q8" s="205">
        <f>I8/I7</f>
        <v>5.0380630100781074E-2</v>
      </c>
      <c r="S8" s="118">
        <f t="shared" si="1"/>
        <v>0.12193167500482231</v>
      </c>
      <c r="T8" s="115">
        <f t="shared" ref="T8:T47" si="3">(Q8-P8)*100</f>
        <v>0.25893505348193113</v>
      </c>
    </row>
    <row r="9" spans="1:20" ht="20.100000000000001" customHeight="1" thickBot="1" x14ac:dyDescent="0.3">
      <c r="A9" s="35"/>
      <c r="B9" t="s">
        <v>94</v>
      </c>
      <c r="C9" s="22">
        <v>18136621</v>
      </c>
      <c r="D9" s="23">
        <v>19521103</v>
      </c>
      <c r="E9" s="23">
        <v>19619809</v>
      </c>
      <c r="F9" s="49">
        <v>20738726</v>
      </c>
      <c r="G9" s="49">
        <v>19305140</v>
      </c>
      <c r="H9" s="23">
        <v>19418959</v>
      </c>
      <c r="I9" s="180">
        <v>20610799</v>
      </c>
      <c r="K9" s="90">
        <f>C9/C7</f>
        <v>0.9737508607139933</v>
      </c>
      <c r="L9" s="29">
        <f>D9/D7</f>
        <v>0.97685314133115342</v>
      </c>
      <c r="M9" s="29">
        <f>E9/E7</f>
        <v>0.96486794089816508</v>
      </c>
      <c r="N9" s="29">
        <f>F9/F7</f>
        <v>0.9659592559998651</v>
      </c>
      <c r="O9" s="29">
        <f t="shared" ref="O9:P9" si="4">G9/G7</f>
        <v>0.97008833091445323</v>
      </c>
      <c r="P9" s="29">
        <f t="shared" si="4"/>
        <v>0.95220872043403826</v>
      </c>
      <c r="Q9" s="205">
        <f>I9/I7</f>
        <v>0.94961936989921891</v>
      </c>
      <c r="S9" s="116">
        <f t="shared" si="1"/>
        <v>6.1375071650339237E-2</v>
      </c>
      <c r="T9" s="115">
        <f t="shared" si="3"/>
        <v>-0.25893505348193457</v>
      </c>
    </row>
    <row r="10" spans="1:20" ht="20.100000000000001" customHeight="1" thickBot="1" x14ac:dyDescent="0.3">
      <c r="A10" s="17" t="s">
        <v>21</v>
      </c>
      <c r="B10" s="18"/>
      <c r="C10" s="24">
        <v>539211</v>
      </c>
      <c r="D10" s="25">
        <v>687664</v>
      </c>
      <c r="E10" s="25">
        <v>429621</v>
      </c>
      <c r="F10" s="50">
        <v>392807</v>
      </c>
      <c r="G10" s="50">
        <v>275614</v>
      </c>
      <c r="H10" s="25">
        <v>297993</v>
      </c>
      <c r="I10" s="179">
        <v>395152</v>
      </c>
      <c r="K10" s="155">
        <f>C10/C45</f>
        <v>4.9136578932567508E-3</v>
      </c>
      <c r="L10" s="32">
        <f>D10/D45</f>
        <v>6.1199818460995941E-3</v>
      </c>
      <c r="M10" s="32">
        <f>E10/E45</f>
        <v>3.7324633620504665E-3</v>
      </c>
      <c r="N10" s="32">
        <f>F10/F45</f>
        <v>3.1525536292745663E-3</v>
      </c>
      <c r="O10" s="32">
        <f t="shared" ref="O10:P10" si="5">G10/G45</f>
        <v>2.4520263527131555E-3</v>
      </c>
      <c r="P10" s="32">
        <f t="shared" si="5"/>
        <v>2.5293592939967979E-3</v>
      </c>
      <c r="Q10" s="203">
        <f>I10/I45</f>
        <v>3.1691185139263267E-3</v>
      </c>
      <c r="S10" s="113">
        <f t="shared" si="1"/>
        <v>0.32604457151678057</v>
      </c>
      <c r="T10" s="112">
        <f t="shared" si="3"/>
        <v>6.3975921992952878E-2</v>
      </c>
    </row>
    <row r="11" spans="1:20" ht="20.100000000000001" customHeight="1" x14ac:dyDescent="0.25">
      <c r="A11" s="35"/>
      <c r="B11" t="s">
        <v>93</v>
      </c>
      <c r="C11" s="22">
        <v>519585</v>
      </c>
      <c r="D11" s="23">
        <v>652024</v>
      </c>
      <c r="E11" s="23">
        <v>372541</v>
      </c>
      <c r="F11" s="49">
        <v>302233</v>
      </c>
      <c r="G11" s="49">
        <v>211885</v>
      </c>
      <c r="H11" s="23">
        <v>213769</v>
      </c>
      <c r="I11" s="180">
        <v>300674</v>
      </c>
      <c r="K11" s="90">
        <f>C11/C10</f>
        <v>0.96360237458063724</v>
      </c>
      <c r="L11" s="92">
        <f>D11/D10</f>
        <v>0.94817236324716725</v>
      </c>
      <c r="M11" s="92">
        <f>E11/E10</f>
        <v>0.86713871063099801</v>
      </c>
      <c r="N11" s="92">
        <f>F11/F10</f>
        <v>0.76941856942467934</v>
      </c>
      <c r="O11" s="92">
        <f t="shared" ref="O11:P11" si="6">G11/G10</f>
        <v>0.76877444542004403</v>
      </c>
      <c r="P11" s="92">
        <f t="shared" si="6"/>
        <v>0.71736248838059957</v>
      </c>
      <c r="Q11" s="205">
        <f>I11/I10</f>
        <v>0.76090719520589545</v>
      </c>
      <c r="S11" s="118">
        <f t="shared" si="1"/>
        <v>0.40653696279628943</v>
      </c>
      <c r="T11" s="115">
        <f t="shared" si="3"/>
        <v>4.3544706825295876</v>
      </c>
    </row>
    <row r="12" spans="1:20" ht="20.100000000000001" customHeight="1" thickBot="1" x14ac:dyDescent="0.3">
      <c r="A12" s="35"/>
      <c r="B12" t="s">
        <v>94</v>
      </c>
      <c r="C12" s="22">
        <v>19626</v>
      </c>
      <c r="D12" s="23">
        <v>35640</v>
      </c>
      <c r="E12" s="23">
        <v>57080</v>
      </c>
      <c r="F12" s="49">
        <v>90574</v>
      </c>
      <c r="G12" s="49">
        <v>63729</v>
      </c>
      <c r="H12" s="23">
        <v>84224</v>
      </c>
      <c r="I12" s="180">
        <v>94478</v>
      </c>
      <c r="K12" s="90">
        <f>C12/C10</f>
        <v>3.6397625419362735E-2</v>
      </c>
      <c r="L12" s="47">
        <f>D12/D10</f>
        <v>5.1827636752832779E-2</v>
      </c>
      <c r="M12" s="47">
        <f>E12/E10</f>
        <v>0.13286128936900199</v>
      </c>
      <c r="N12" s="47">
        <f>F12/F10</f>
        <v>0.23058143057532071</v>
      </c>
      <c r="O12" s="47">
        <f t="shared" ref="O12:P12" si="7">G12/G10</f>
        <v>0.23122555457995603</v>
      </c>
      <c r="P12" s="47">
        <f t="shared" si="7"/>
        <v>0.28263751161940048</v>
      </c>
      <c r="Q12" s="205">
        <f>I12/I10</f>
        <v>0.23909280479410455</v>
      </c>
      <c r="S12" s="116">
        <f t="shared" si="1"/>
        <v>0.12174677051671733</v>
      </c>
      <c r="T12" s="115">
        <f t="shared" si="3"/>
        <v>-4.3544706825295929</v>
      </c>
    </row>
    <row r="13" spans="1:20" ht="20.100000000000001" customHeight="1" thickBot="1" x14ac:dyDescent="0.3">
      <c r="A13" s="17" t="s">
        <v>15</v>
      </c>
      <c r="B13" s="18"/>
      <c r="C13" s="24">
        <v>11753648</v>
      </c>
      <c r="D13" s="25">
        <v>13623943</v>
      </c>
      <c r="E13" s="25">
        <v>13143932</v>
      </c>
      <c r="F13" s="50">
        <v>12900583</v>
      </c>
      <c r="G13" s="50">
        <v>12362376</v>
      </c>
      <c r="H13" s="25">
        <v>14051901</v>
      </c>
      <c r="I13" s="179">
        <v>16020609</v>
      </c>
      <c r="K13" s="155">
        <f>C13/C45</f>
        <v>0.10710724608689627</v>
      </c>
      <c r="L13" s="32">
        <f>D13/D45</f>
        <v>0.12124858045832795</v>
      </c>
      <c r="M13" s="32">
        <f>E13/E45</f>
        <v>0.11419191478834301</v>
      </c>
      <c r="N13" s="32">
        <f>F13/F45</f>
        <v>0.10353629073923779</v>
      </c>
      <c r="O13" s="32">
        <f t="shared" ref="O13:P13" si="8">G13/G45</f>
        <v>0.10998306230506669</v>
      </c>
      <c r="P13" s="32">
        <f t="shared" si="8"/>
        <v>0.11927228623716968</v>
      </c>
      <c r="Q13" s="203">
        <f>I13/I45</f>
        <v>0.12848526285144637</v>
      </c>
      <c r="S13" s="113">
        <f t="shared" si="1"/>
        <v>0.14010260960420942</v>
      </c>
      <c r="T13" s="112">
        <f t="shared" si="3"/>
        <v>0.92129766142766967</v>
      </c>
    </row>
    <row r="14" spans="1:20" ht="20.100000000000001" customHeight="1" x14ac:dyDescent="0.25">
      <c r="A14" s="35"/>
      <c r="B14" t="s">
        <v>93</v>
      </c>
      <c r="C14" s="22">
        <v>1951595</v>
      </c>
      <c r="D14" s="23">
        <v>1596350</v>
      </c>
      <c r="E14" s="23">
        <v>1314189</v>
      </c>
      <c r="F14" s="49">
        <v>681631</v>
      </c>
      <c r="G14" s="49">
        <v>450223</v>
      </c>
      <c r="H14" s="23">
        <v>516104</v>
      </c>
      <c r="I14" s="180">
        <v>523447</v>
      </c>
      <c r="K14" s="90">
        <f>C14/C13</f>
        <v>0.16604164085907627</v>
      </c>
      <c r="L14" s="29">
        <f>D14/D13</f>
        <v>0.11717239275002839</v>
      </c>
      <c r="M14" s="29">
        <f>E14/E13</f>
        <v>9.9984464314027188E-2</v>
      </c>
      <c r="N14" s="29">
        <f>F14/F13</f>
        <v>5.2837224488226614E-2</v>
      </c>
      <c r="O14" s="29">
        <f t="shared" ref="O14:P14" si="9">G14/G13</f>
        <v>3.6418808164385232E-2</v>
      </c>
      <c r="P14" s="29">
        <f t="shared" si="9"/>
        <v>3.672841133736994E-2</v>
      </c>
      <c r="Q14" s="205">
        <f>I14/I13</f>
        <v>3.2673352180307251E-2</v>
      </c>
      <c r="S14" s="118">
        <f t="shared" si="1"/>
        <v>1.4227752545998481E-2</v>
      </c>
      <c r="T14" s="115">
        <f t="shared" si="3"/>
        <v>-0.40550591570626893</v>
      </c>
    </row>
    <row r="15" spans="1:20" ht="20.100000000000001" customHeight="1" thickBot="1" x14ac:dyDescent="0.3">
      <c r="A15" s="35"/>
      <c r="B15" t="s">
        <v>94</v>
      </c>
      <c r="C15" s="22">
        <v>9802053</v>
      </c>
      <c r="D15" s="23">
        <v>12027593</v>
      </c>
      <c r="E15" s="23">
        <v>11829743</v>
      </c>
      <c r="F15" s="49">
        <v>12218952</v>
      </c>
      <c r="G15" s="49">
        <v>11912153</v>
      </c>
      <c r="H15" s="23">
        <v>13535797</v>
      </c>
      <c r="I15" s="180">
        <v>15497162</v>
      </c>
      <c r="K15" s="90">
        <f>C15/C13</f>
        <v>0.83395835914092376</v>
      </c>
      <c r="L15" s="29">
        <f>D15/D13</f>
        <v>0.88282760724997156</v>
      </c>
      <c r="M15" s="29">
        <f>E15/E13</f>
        <v>0.90001553568597281</v>
      </c>
      <c r="N15" s="29">
        <f>F15/F13</f>
        <v>0.94716277551177341</v>
      </c>
      <c r="O15" s="29">
        <f t="shared" ref="O15:P15" si="10">G15/G13</f>
        <v>0.96358119183561475</v>
      </c>
      <c r="P15" s="29">
        <f t="shared" si="10"/>
        <v>0.96327158866263007</v>
      </c>
      <c r="Q15" s="205">
        <f>I15/I13</f>
        <v>0.9673266478196928</v>
      </c>
      <c r="S15" s="116">
        <f t="shared" si="1"/>
        <v>0.14490206967495153</v>
      </c>
      <c r="T15" s="115">
        <f t="shared" si="3"/>
        <v>0.40550591570627237</v>
      </c>
    </row>
    <row r="16" spans="1:20" ht="20.100000000000001" customHeight="1" thickBot="1" x14ac:dyDescent="0.3">
      <c r="A16" s="17" t="s">
        <v>8</v>
      </c>
      <c r="B16" s="18"/>
      <c r="C16" s="24">
        <v>108515</v>
      </c>
      <c r="D16" s="25">
        <v>88963</v>
      </c>
      <c r="E16" s="25">
        <v>259060</v>
      </c>
      <c r="F16" s="50">
        <v>298131</v>
      </c>
      <c r="G16" s="50">
        <v>76415</v>
      </c>
      <c r="H16" s="25">
        <v>107061</v>
      </c>
      <c r="I16" s="179">
        <v>110205</v>
      </c>
      <c r="K16" s="155">
        <f>C16/C45</f>
        <v>9.8886259050122547E-4</v>
      </c>
      <c r="L16" s="32">
        <f>D16/D45</f>
        <v>7.9174123550826881E-4</v>
      </c>
      <c r="M16" s="32">
        <f>E16/E45</f>
        <v>2.2506626970580906E-3</v>
      </c>
      <c r="N16" s="32">
        <f>F16/F45</f>
        <v>2.3927118560750082E-3</v>
      </c>
      <c r="O16" s="32">
        <f t="shared" ref="O16:P16" si="11">G16/G45</f>
        <v>6.798333674725369E-4</v>
      </c>
      <c r="P16" s="32">
        <f t="shared" si="11"/>
        <v>9.087318674418232E-4</v>
      </c>
      <c r="Q16" s="203">
        <f>I16/I45</f>
        <v>8.8384395328190376E-4</v>
      </c>
      <c r="S16" s="113">
        <f t="shared" si="1"/>
        <v>2.9366435957071203E-2</v>
      </c>
      <c r="T16" s="112">
        <f t="shared" si="3"/>
        <v>-2.4887914159919442E-3</v>
      </c>
    </row>
    <row r="17" spans="1:20" ht="20.100000000000001" customHeight="1" thickBot="1" x14ac:dyDescent="0.3">
      <c r="A17" s="35"/>
      <c r="B17" t="s">
        <v>93</v>
      </c>
      <c r="C17" s="22">
        <v>108515</v>
      </c>
      <c r="D17" s="23">
        <v>88963</v>
      </c>
      <c r="E17" s="23">
        <v>259060</v>
      </c>
      <c r="F17" s="49">
        <v>298131</v>
      </c>
      <c r="G17" s="49">
        <v>76415</v>
      </c>
      <c r="H17" s="23">
        <v>107061</v>
      </c>
      <c r="I17" s="180">
        <v>110205</v>
      </c>
      <c r="K17" s="90">
        <f>C17/C16</f>
        <v>1</v>
      </c>
      <c r="L17" s="29">
        <f>D17/D16</f>
        <v>1</v>
      </c>
      <c r="M17" s="29">
        <f>E17/E16</f>
        <v>1</v>
      </c>
      <c r="N17" s="29">
        <f>F17/F16</f>
        <v>1</v>
      </c>
      <c r="O17" s="29">
        <f t="shared" ref="O17:P17" si="12">G17/G16</f>
        <v>1</v>
      </c>
      <c r="P17" s="29">
        <f t="shared" si="12"/>
        <v>1</v>
      </c>
      <c r="Q17" s="205">
        <f>I17/I16</f>
        <v>1</v>
      </c>
      <c r="S17" s="172">
        <f t="shared" si="1"/>
        <v>2.9366435957071203E-2</v>
      </c>
      <c r="T17" s="115">
        <f t="shared" si="3"/>
        <v>0</v>
      </c>
    </row>
    <row r="18" spans="1:20" ht="20.100000000000001" customHeight="1" thickBot="1" x14ac:dyDescent="0.3">
      <c r="A18" s="17" t="s">
        <v>19</v>
      </c>
      <c r="B18" s="18"/>
      <c r="C18" s="24">
        <v>33870</v>
      </c>
      <c r="D18" s="25">
        <v>27242</v>
      </c>
      <c r="E18" s="25">
        <v>23820</v>
      </c>
      <c r="F18" s="50">
        <v>29584</v>
      </c>
      <c r="G18" s="50">
        <v>54141</v>
      </c>
      <c r="H18" s="25">
        <v>32673</v>
      </c>
      <c r="I18" s="179">
        <v>38012</v>
      </c>
      <c r="K18" s="155">
        <f>C18/C45</f>
        <v>3.0864650914874908E-4</v>
      </c>
      <c r="L18" s="32">
        <f>D18/D45</f>
        <v>2.4244477746609554E-4</v>
      </c>
      <c r="M18" s="32">
        <f>E18/E45</f>
        <v>2.0694350900920139E-4</v>
      </c>
      <c r="N18" s="32">
        <f>F18/F45</f>
        <v>2.374324962856028E-4</v>
      </c>
      <c r="O18" s="32">
        <f t="shared" ref="O18:P18" si="13">G18/G45</f>
        <v>4.8167059279370048E-4</v>
      </c>
      <c r="P18" s="32">
        <f t="shared" si="13"/>
        <v>2.7732784398545396E-4</v>
      </c>
      <c r="Q18" s="203">
        <f>I18/I45</f>
        <v>3.0485618939387254E-4</v>
      </c>
      <c r="S18" s="113">
        <f t="shared" si="1"/>
        <v>0.16340709454289473</v>
      </c>
      <c r="T18" s="112">
        <f t="shared" si="3"/>
        <v>2.7528345408418583E-3</v>
      </c>
    </row>
    <row r="19" spans="1:20" ht="20.100000000000001" customHeight="1" x14ac:dyDescent="0.25">
      <c r="A19" s="35"/>
      <c r="B19" t="s">
        <v>93</v>
      </c>
      <c r="C19" s="22">
        <v>29612</v>
      </c>
      <c r="D19" s="23">
        <v>21817</v>
      </c>
      <c r="E19" s="23">
        <v>17705</v>
      </c>
      <c r="F19" s="49">
        <v>22693</v>
      </c>
      <c r="G19" s="49">
        <v>29004</v>
      </c>
      <c r="H19" s="23">
        <v>24348</v>
      </c>
      <c r="I19" s="180">
        <v>32441</v>
      </c>
      <c r="K19" s="90">
        <f>C19/C18</f>
        <v>0.87428402716268083</v>
      </c>
      <c r="L19" s="29">
        <f>D19/D18</f>
        <v>0.80085896777035459</v>
      </c>
      <c r="M19" s="29">
        <f>E19/E18</f>
        <v>0.74328295549958023</v>
      </c>
      <c r="N19" s="29">
        <f>F19/F18</f>
        <v>0.76707003785830175</v>
      </c>
      <c r="O19" s="29">
        <f t="shared" ref="O19:P19" si="14">G19/G18</f>
        <v>0.53571230675458525</v>
      </c>
      <c r="P19" s="29">
        <f t="shared" si="14"/>
        <v>0.74520246074740615</v>
      </c>
      <c r="Q19" s="205">
        <f>I19/I18</f>
        <v>0.8534410186256971</v>
      </c>
      <c r="S19" s="118">
        <f t="shared" si="1"/>
        <v>0.33238869722359127</v>
      </c>
      <c r="T19" s="115">
        <f t="shared" si="3"/>
        <v>10.823855787829096</v>
      </c>
    </row>
    <row r="20" spans="1:20" ht="20.100000000000001" customHeight="1" thickBot="1" x14ac:dyDescent="0.3">
      <c r="A20" s="35"/>
      <c r="B20" t="s">
        <v>94</v>
      </c>
      <c r="C20" s="22">
        <v>4258</v>
      </c>
      <c r="D20" s="23">
        <v>5425</v>
      </c>
      <c r="E20" s="23">
        <v>6115</v>
      </c>
      <c r="F20" s="49">
        <v>6891</v>
      </c>
      <c r="G20" s="49">
        <v>25137</v>
      </c>
      <c r="H20" s="23">
        <v>8325</v>
      </c>
      <c r="I20" s="180">
        <v>5571</v>
      </c>
      <c r="K20" s="90">
        <f>C20/C18</f>
        <v>0.12571597283731917</v>
      </c>
      <c r="L20" s="29">
        <f>D20/D18</f>
        <v>0.19914103222964541</v>
      </c>
      <c r="M20" s="29">
        <f>E20/E18</f>
        <v>0.25671704450041982</v>
      </c>
      <c r="N20" s="29">
        <f>F20/F18</f>
        <v>0.23292996214169823</v>
      </c>
      <c r="O20" s="29">
        <f t="shared" ref="O20:P20" si="15">G20/G18</f>
        <v>0.46428769324541475</v>
      </c>
      <c r="P20" s="29">
        <f t="shared" si="15"/>
        <v>0.25479753925259391</v>
      </c>
      <c r="Q20" s="205">
        <f>I20/I18</f>
        <v>0.14655898137430284</v>
      </c>
      <c r="S20" s="116">
        <f t="shared" si="1"/>
        <v>-0.33081081081081082</v>
      </c>
      <c r="T20" s="115">
        <f t="shared" si="3"/>
        <v>-10.823855787829107</v>
      </c>
    </row>
    <row r="21" spans="1:20" ht="20.100000000000001" customHeight="1" thickBot="1" x14ac:dyDescent="0.3">
      <c r="A21" s="17" t="s">
        <v>25</v>
      </c>
      <c r="B21" s="18"/>
      <c r="C21" s="24">
        <v>1062653</v>
      </c>
      <c r="D21" s="25">
        <v>762668</v>
      </c>
      <c r="E21" s="25">
        <v>1066136</v>
      </c>
      <c r="F21" s="50">
        <v>883932</v>
      </c>
      <c r="G21" s="50">
        <v>506675</v>
      </c>
      <c r="H21" s="25">
        <v>377044</v>
      </c>
      <c r="I21" s="179">
        <v>361898</v>
      </c>
      <c r="K21" s="155">
        <f>C21/C45</f>
        <v>9.6836179181117709E-3</v>
      </c>
      <c r="L21" s="32">
        <f>D21/D45</f>
        <v>6.7874926048202104E-3</v>
      </c>
      <c r="M21" s="32">
        <f>E21/E45</f>
        <v>9.2623813988679232E-3</v>
      </c>
      <c r="N21" s="32">
        <f>F21/F45</f>
        <v>7.0941786542294974E-3</v>
      </c>
      <c r="O21" s="32">
        <f t="shared" ref="O21:P21" si="16">G21/G45</f>
        <v>4.5076826730896767E-3</v>
      </c>
      <c r="P21" s="32">
        <f t="shared" si="16"/>
        <v>3.2003427786750989E-3</v>
      </c>
      <c r="Q21" s="203">
        <f>I21/I45</f>
        <v>2.9024214781980346E-3</v>
      </c>
      <c r="S21" s="113">
        <f t="shared" si="1"/>
        <v>-4.0170377993019382E-2</v>
      </c>
      <c r="T21" s="112">
        <f t="shared" si="3"/>
        <v>-2.9792130047706429E-2</v>
      </c>
    </row>
    <row r="22" spans="1:20" ht="20.100000000000001" customHeight="1" x14ac:dyDescent="0.25">
      <c r="A22" s="35"/>
      <c r="B22" t="s">
        <v>93</v>
      </c>
      <c r="C22" s="22">
        <v>784693</v>
      </c>
      <c r="D22" s="23">
        <v>517210</v>
      </c>
      <c r="E22" s="23">
        <v>768158</v>
      </c>
      <c r="F22" s="49">
        <v>591819</v>
      </c>
      <c r="G22" s="49">
        <v>297639</v>
      </c>
      <c r="H22" s="23">
        <v>171947</v>
      </c>
      <c r="I22" s="180">
        <v>134439</v>
      </c>
      <c r="K22" s="90">
        <f>C22/C21</f>
        <v>0.73842825456663652</v>
      </c>
      <c r="L22" s="29">
        <f>D22/D21</f>
        <v>0.67815877944269332</v>
      </c>
      <c r="M22" s="29">
        <f>E22/E21</f>
        <v>0.72050657702206844</v>
      </c>
      <c r="N22" s="29">
        <f>F22/F21</f>
        <v>0.66953000909572224</v>
      </c>
      <c r="O22" s="29">
        <f t="shared" ref="O22:P22" si="17">G22/G21</f>
        <v>0.58743573296491836</v>
      </c>
      <c r="P22" s="29">
        <f t="shared" si="17"/>
        <v>0.4560396134138191</v>
      </c>
      <c r="Q22" s="205">
        <f>I22/I21</f>
        <v>0.37148312507944226</v>
      </c>
      <c r="S22" s="118">
        <f t="shared" si="1"/>
        <v>-0.21813698407067295</v>
      </c>
      <c r="T22" s="115">
        <f t="shared" si="3"/>
        <v>-8.4556488334376851</v>
      </c>
    </row>
    <row r="23" spans="1:20" ht="20.100000000000001" customHeight="1" thickBot="1" x14ac:dyDescent="0.3">
      <c r="A23" s="35"/>
      <c r="B23" t="s">
        <v>94</v>
      </c>
      <c r="C23" s="22">
        <v>277960</v>
      </c>
      <c r="D23" s="23">
        <v>245458</v>
      </c>
      <c r="E23" s="23">
        <v>297978</v>
      </c>
      <c r="F23" s="49">
        <v>292113</v>
      </c>
      <c r="G23" s="49">
        <v>209036</v>
      </c>
      <c r="H23" s="23">
        <v>205097</v>
      </c>
      <c r="I23" s="180">
        <v>227459</v>
      </c>
      <c r="K23" s="90">
        <f>C23/C21</f>
        <v>0.26157174543336348</v>
      </c>
      <c r="L23" s="29">
        <f>D23/D21</f>
        <v>0.32184122055730674</v>
      </c>
      <c r="M23" s="29">
        <f>E23/E21</f>
        <v>0.2794934229779315</v>
      </c>
      <c r="N23" s="29">
        <f>F23/F21</f>
        <v>0.3304699909042777</v>
      </c>
      <c r="O23" s="29">
        <f t="shared" ref="O23:P23" si="18">G23/G21</f>
        <v>0.41256426703508164</v>
      </c>
      <c r="P23" s="29">
        <f t="shared" si="18"/>
        <v>0.54396038658618096</v>
      </c>
      <c r="Q23" s="205">
        <f>I23/I21</f>
        <v>0.62851687492055774</v>
      </c>
      <c r="S23" s="116">
        <f t="shared" si="1"/>
        <v>0.10903133639204864</v>
      </c>
      <c r="T23" s="115">
        <f t="shared" si="3"/>
        <v>8.455648833437678</v>
      </c>
    </row>
    <row r="24" spans="1:20" ht="20.100000000000001" customHeight="1" thickBot="1" x14ac:dyDescent="0.3">
      <c r="A24" s="17" t="s">
        <v>26</v>
      </c>
      <c r="B24" s="18"/>
      <c r="C24" s="24">
        <v>6243657</v>
      </c>
      <c r="D24" s="25">
        <v>5984241</v>
      </c>
      <c r="E24" s="25">
        <v>6482985</v>
      </c>
      <c r="F24" s="50">
        <v>6587279</v>
      </c>
      <c r="G24" s="50">
        <v>5453007</v>
      </c>
      <c r="H24" s="25">
        <v>5381934</v>
      </c>
      <c r="I24" s="179">
        <v>6105734</v>
      </c>
      <c r="K24" s="155">
        <f>C24/C45</f>
        <v>5.6896455192564255E-2</v>
      </c>
      <c r="L24" s="32">
        <f>D24/D45</f>
        <v>5.3257762923004374E-2</v>
      </c>
      <c r="M24" s="32">
        <f>E24/E45</f>
        <v>5.6322907840219039E-2</v>
      </c>
      <c r="N24" s="32">
        <f>F24/F45</f>
        <v>5.2867566816513292E-2</v>
      </c>
      <c r="O24" s="32">
        <f t="shared" ref="O24:P24" si="19">G24/G45</f>
        <v>4.8513199131863062E-2</v>
      </c>
      <c r="P24" s="32">
        <f t="shared" si="19"/>
        <v>4.568176025133934E-2</v>
      </c>
      <c r="Q24" s="203">
        <f>I24/I45</f>
        <v>4.8967978551315558E-2</v>
      </c>
      <c r="S24" s="113">
        <f t="shared" si="1"/>
        <v>0.13448697066890825</v>
      </c>
      <c r="T24" s="112">
        <f t="shared" si="3"/>
        <v>0.32862182999762179</v>
      </c>
    </row>
    <row r="25" spans="1:20" ht="19.5" customHeight="1" x14ac:dyDescent="0.25">
      <c r="A25" s="35"/>
      <c r="B25" t="s">
        <v>93</v>
      </c>
      <c r="C25" s="22">
        <v>1595497</v>
      </c>
      <c r="D25" s="23">
        <v>1691808</v>
      </c>
      <c r="E25" s="23">
        <v>2701487</v>
      </c>
      <c r="F25" s="49">
        <v>2635299</v>
      </c>
      <c r="G25" s="49">
        <v>1779838</v>
      </c>
      <c r="H25" s="23">
        <v>1569308</v>
      </c>
      <c r="I25" s="180">
        <v>1600522</v>
      </c>
      <c r="K25" s="90">
        <f>C25/C24</f>
        <v>0.2555388612795354</v>
      </c>
      <c r="L25" s="29">
        <f>D25/D24</f>
        <v>0.28271053923129097</v>
      </c>
      <c r="M25" s="29">
        <f>E25/E24</f>
        <v>0.41670418796279801</v>
      </c>
      <c r="N25" s="29">
        <f>F25/F24</f>
        <v>0.40005881032213758</v>
      </c>
      <c r="O25" s="29">
        <f t="shared" ref="O25:P25" si="20">G25/G24</f>
        <v>0.32639569323861128</v>
      </c>
      <c r="P25" s="29">
        <f t="shared" si="20"/>
        <v>0.29158811683680996</v>
      </c>
      <c r="Q25" s="205">
        <f>I25/I24</f>
        <v>0.26213424954313436</v>
      </c>
      <c r="S25" s="118">
        <f t="shared" si="1"/>
        <v>1.9890295595256E-2</v>
      </c>
      <c r="T25" s="115">
        <f t="shared" si="3"/>
        <v>-2.9453867293675606</v>
      </c>
    </row>
    <row r="26" spans="1:20" ht="20.100000000000001" customHeight="1" thickBot="1" x14ac:dyDescent="0.3">
      <c r="A26" s="35"/>
      <c r="B26" t="s">
        <v>94</v>
      </c>
      <c r="C26" s="22">
        <v>4648160</v>
      </c>
      <c r="D26" s="23">
        <v>4292433</v>
      </c>
      <c r="E26" s="23">
        <v>3781498</v>
      </c>
      <c r="F26" s="49">
        <v>3951980</v>
      </c>
      <c r="G26" s="49">
        <v>3673169</v>
      </c>
      <c r="H26" s="23">
        <v>3812626</v>
      </c>
      <c r="I26" s="180">
        <v>4505212</v>
      </c>
      <c r="K26" s="90">
        <f>C26/C24</f>
        <v>0.7444611387204646</v>
      </c>
      <c r="L26" s="29">
        <f>D26/D24</f>
        <v>0.71728946076870903</v>
      </c>
      <c r="M26" s="29">
        <f>E26/E24</f>
        <v>0.58329581203720204</v>
      </c>
      <c r="N26" s="29">
        <f>F26/F24</f>
        <v>0.59994118967786247</v>
      </c>
      <c r="O26" s="29">
        <f t="shared" ref="O26:P26" si="21">G26/G24</f>
        <v>0.67360430676138872</v>
      </c>
      <c r="P26" s="29">
        <f t="shared" si="21"/>
        <v>0.70841188316319004</v>
      </c>
      <c r="Q26" s="205">
        <f>I26/I24</f>
        <v>0.73786575045686564</v>
      </c>
      <c r="S26" s="116">
        <f t="shared" si="1"/>
        <v>0.18165589806081162</v>
      </c>
      <c r="T26" s="115">
        <f t="shared" si="3"/>
        <v>2.9453867293675606</v>
      </c>
    </row>
    <row r="27" spans="1:20" ht="20.100000000000001" customHeight="1" thickBot="1" x14ac:dyDescent="0.3">
      <c r="A27" s="17" t="s">
        <v>103</v>
      </c>
      <c r="B27" s="18"/>
      <c r="C27" s="24">
        <v>372565</v>
      </c>
      <c r="D27" s="25">
        <v>415358</v>
      </c>
      <c r="E27" s="25">
        <v>770569</v>
      </c>
      <c r="F27" s="50">
        <v>903668</v>
      </c>
      <c r="G27" s="50">
        <v>850670</v>
      </c>
      <c r="H27" s="25">
        <v>1002675</v>
      </c>
      <c r="I27" s="179">
        <v>1262602</v>
      </c>
      <c r="K27" s="155">
        <f>C27/C45</f>
        <v>3.3950660372306972E-3</v>
      </c>
      <c r="L27" s="32">
        <f>D27/D45</f>
        <v>3.6965486336819073E-3</v>
      </c>
      <c r="M27" s="32">
        <f>E27/E45</f>
        <v>6.6945530140097107E-3</v>
      </c>
      <c r="N27" s="32">
        <f>F27/F45</f>
        <v>7.2525739945043972E-3</v>
      </c>
      <c r="O27" s="32">
        <f t="shared" ref="O27:P27" si="22">G27/G45</f>
        <v>7.5680671426796176E-3</v>
      </c>
      <c r="P27" s="32">
        <f t="shared" si="22"/>
        <v>8.5106876004075252E-3</v>
      </c>
      <c r="Q27" s="203">
        <f>I27/I45</f>
        <v>1.0126066359072984E-2</v>
      </c>
      <c r="S27" s="113">
        <f t="shared" si="1"/>
        <v>0.25923355025307304</v>
      </c>
      <c r="T27" s="112">
        <f t="shared" si="3"/>
        <v>0.16153787586654592</v>
      </c>
    </row>
    <row r="28" spans="1:20" ht="20.100000000000001" customHeight="1" x14ac:dyDescent="0.25">
      <c r="A28" s="35"/>
      <c r="B28" t="s">
        <v>93</v>
      </c>
      <c r="C28" s="22">
        <v>104050</v>
      </c>
      <c r="D28" s="23">
        <v>91126</v>
      </c>
      <c r="E28" s="23">
        <v>458225</v>
      </c>
      <c r="F28" s="49">
        <v>368620</v>
      </c>
      <c r="G28" s="49">
        <v>265271</v>
      </c>
      <c r="H28" s="23">
        <v>345832</v>
      </c>
      <c r="I28" s="180">
        <v>363883</v>
      </c>
      <c r="K28" s="90">
        <f>C28/C27</f>
        <v>0.2792801256156644</v>
      </c>
      <c r="L28" s="29">
        <f>D28/D27</f>
        <v>0.21939146471236862</v>
      </c>
      <c r="M28" s="29">
        <f>E28/E27</f>
        <v>0.59465797352346128</v>
      </c>
      <c r="N28" s="29">
        <f>F28/F27</f>
        <v>0.40791529632564172</v>
      </c>
      <c r="O28" s="29">
        <f t="shared" ref="O28:P28" si="23">G28/G27</f>
        <v>0.31183772790858971</v>
      </c>
      <c r="P28" s="29">
        <f t="shared" si="23"/>
        <v>0.34490936744209238</v>
      </c>
      <c r="Q28" s="205">
        <f>I28/I27</f>
        <v>0.2882008740679961</v>
      </c>
      <c r="S28" s="118">
        <f t="shared" si="1"/>
        <v>5.2195863887668004E-2</v>
      </c>
      <c r="T28" s="115">
        <f t="shared" si="3"/>
        <v>-5.6708493374096278</v>
      </c>
    </row>
    <row r="29" spans="1:20" ht="20.100000000000001" customHeight="1" thickBot="1" x14ac:dyDescent="0.3">
      <c r="A29" s="35"/>
      <c r="B29" t="s">
        <v>94</v>
      </c>
      <c r="C29" s="22">
        <v>268515</v>
      </c>
      <c r="D29" s="23">
        <v>324232</v>
      </c>
      <c r="E29" s="23">
        <v>312344</v>
      </c>
      <c r="F29" s="49">
        <v>535048</v>
      </c>
      <c r="G29" s="49">
        <v>585399</v>
      </c>
      <c r="H29" s="23">
        <v>656843</v>
      </c>
      <c r="I29" s="180">
        <v>898719</v>
      </c>
      <c r="K29" s="90">
        <f>C29/C27</f>
        <v>0.7207198743843356</v>
      </c>
      <c r="L29" s="29">
        <f>D29/D27</f>
        <v>0.78060853528763141</v>
      </c>
      <c r="M29" s="29">
        <f>E29/E27</f>
        <v>0.40534202647653877</v>
      </c>
      <c r="N29" s="29">
        <f>F29/F27</f>
        <v>0.59208470367435828</v>
      </c>
      <c r="O29" s="29">
        <f t="shared" ref="O29:P29" si="24">G29/G27</f>
        <v>0.68816227209141034</v>
      </c>
      <c r="P29" s="29">
        <f t="shared" si="24"/>
        <v>0.65509063255790756</v>
      </c>
      <c r="Q29" s="205">
        <f>I29/I27</f>
        <v>0.7117991259320039</v>
      </c>
      <c r="S29" s="116">
        <f t="shared" si="1"/>
        <v>0.36824020351895353</v>
      </c>
      <c r="T29" s="115">
        <f t="shared" si="3"/>
        <v>5.6708493374096332</v>
      </c>
    </row>
    <row r="30" spans="1:20" ht="20.100000000000001" customHeight="1" thickBot="1" x14ac:dyDescent="0.3">
      <c r="A30" s="17" t="s">
        <v>9</v>
      </c>
      <c r="B30" s="18"/>
      <c r="C30" s="24">
        <v>3895621</v>
      </c>
      <c r="D30" s="25">
        <v>4806982</v>
      </c>
      <c r="E30" s="25">
        <v>5482162</v>
      </c>
      <c r="F30" s="50">
        <v>5289946</v>
      </c>
      <c r="G30" s="50">
        <v>4612920</v>
      </c>
      <c r="H30" s="25">
        <v>5165606</v>
      </c>
      <c r="I30" s="179">
        <v>5498141</v>
      </c>
      <c r="K30" s="155">
        <f>C30/C45</f>
        <v>3.5499551893019163E-2</v>
      </c>
      <c r="L30" s="32">
        <f>D30/D45</f>
        <v>4.2780547730472317E-2</v>
      </c>
      <c r="M30" s="32">
        <f>E30/E45</f>
        <v>4.7627953032615515E-2</v>
      </c>
      <c r="N30" s="32">
        <f>F30/F45</f>
        <v>4.2455553136696841E-2</v>
      </c>
      <c r="O30" s="32">
        <f t="shared" ref="O30:P30" si="25">G30/G45</f>
        <v>4.1039284662453906E-2</v>
      </c>
      <c r="P30" s="32">
        <f t="shared" si="25"/>
        <v>4.3845572027616839E-2</v>
      </c>
      <c r="Q30" s="203">
        <f>I30/I45</f>
        <v>4.409508350021614E-2</v>
      </c>
      <c r="S30" s="113">
        <f t="shared" si="1"/>
        <v>6.4374828432520792E-2</v>
      </c>
      <c r="T30" s="112">
        <f t="shared" si="3"/>
        <v>2.4951147259930084E-2</v>
      </c>
    </row>
    <row r="31" spans="1:20" ht="20.100000000000001" customHeight="1" x14ac:dyDescent="0.25">
      <c r="A31" s="35"/>
      <c r="B31" t="s">
        <v>93</v>
      </c>
      <c r="C31" s="22">
        <v>3628299</v>
      </c>
      <c r="D31" s="23">
        <v>4602038</v>
      </c>
      <c r="E31" s="23">
        <v>5234814</v>
      </c>
      <c r="F31" s="49">
        <v>4932387</v>
      </c>
      <c r="G31" s="49">
        <v>4454863</v>
      </c>
      <c r="H31" s="23">
        <v>4860877</v>
      </c>
      <c r="I31" s="180">
        <v>5048362</v>
      </c>
      <c r="K31" s="90">
        <f>C31/C30</f>
        <v>0.93137884819904193</v>
      </c>
      <c r="L31" s="29">
        <f>D31/D30</f>
        <v>0.95736534898612058</v>
      </c>
      <c r="M31" s="29">
        <f>E31/E30</f>
        <v>0.95488130412782402</v>
      </c>
      <c r="N31" s="29">
        <f>F31/F30</f>
        <v>0.93240781663933814</v>
      </c>
      <c r="O31" s="29">
        <f t="shared" ref="O31:P31" si="26">G31/G30</f>
        <v>0.96573601970118705</v>
      </c>
      <c r="P31" s="29">
        <f t="shared" si="26"/>
        <v>0.94100808307873263</v>
      </c>
      <c r="Q31" s="205">
        <f>I31/I30</f>
        <v>0.91819434969019531</v>
      </c>
      <c r="S31" s="118">
        <f t="shared" si="1"/>
        <v>3.8570200397994026E-2</v>
      </c>
      <c r="T31" s="115">
        <f t="shared" si="3"/>
        <v>-2.2813733388537316</v>
      </c>
    </row>
    <row r="32" spans="1:20" ht="20.100000000000001" customHeight="1" thickBot="1" x14ac:dyDescent="0.3">
      <c r="A32" s="35"/>
      <c r="B32" t="s">
        <v>94</v>
      </c>
      <c r="C32" s="22">
        <v>267322</v>
      </c>
      <c r="D32" s="23">
        <v>204944</v>
      </c>
      <c r="E32" s="23">
        <v>247348</v>
      </c>
      <c r="F32" s="49">
        <v>357559</v>
      </c>
      <c r="G32" s="49">
        <v>158057</v>
      </c>
      <c r="H32" s="23">
        <v>304729</v>
      </c>
      <c r="I32" s="180">
        <v>449779</v>
      </c>
      <c r="K32" s="90">
        <f>C32/C30</f>
        <v>6.8621151800958055E-2</v>
      </c>
      <c r="L32" s="29">
        <f>D32/D30</f>
        <v>4.2634651013879393E-2</v>
      </c>
      <c r="M32" s="29">
        <f>E32/E30</f>
        <v>4.5118695872175978E-2</v>
      </c>
      <c r="N32" s="29">
        <f>F32/F30</f>
        <v>6.7592183360661903E-2</v>
      </c>
      <c r="O32" s="29">
        <f t="shared" ref="O32:P32" si="27">G32/G30</f>
        <v>3.4263980298812897E-2</v>
      </c>
      <c r="P32" s="29">
        <f t="shared" si="27"/>
        <v>5.8991916921267318E-2</v>
      </c>
      <c r="Q32" s="205">
        <f>I32/I30</f>
        <v>8.1805650309804717E-2</v>
      </c>
      <c r="S32" s="116">
        <f t="shared" si="1"/>
        <v>0.47599670526927207</v>
      </c>
      <c r="T32" s="115">
        <f t="shared" si="3"/>
        <v>2.2813733388537401</v>
      </c>
    </row>
    <row r="33" spans="1:16384" ht="20.100000000000001" customHeight="1" thickBot="1" x14ac:dyDescent="0.3">
      <c r="A33" s="17" t="s">
        <v>12</v>
      </c>
      <c r="B33" s="18"/>
      <c r="C33" s="24">
        <v>4845416</v>
      </c>
      <c r="D33" s="25">
        <v>5201550</v>
      </c>
      <c r="E33" s="25">
        <v>5167240</v>
      </c>
      <c r="F33" s="50">
        <v>10234310</v>
      </c>
      <c r="G33" s="50">
        <v>9021185</v>
      </c>
      <c r="H33" s="25">
        <v>8873267</v>
      </c>
      <c r="I33" s="179">
        <v>9509654</v>
      </c>
      <c r="K33" s="155">
        <f>C33/C45</f>
        <v>4.4154730846575001E-2</v>
      </c>
      <c r="L33" s="32">
        <f>D33/D45</f>
        <v>4.6292072249789637E-2</v>
      </c>
      <c r="M33" s="32">
        <f>E33/E45</f>
        <v>4.4891972186931396E-2</v>
      </c>
      <c r="N33" s="32">
        <f>F33/F45</f>
        <v>8.2137566625902769E-2</v>
      </c>
      <c r="O33" s="32">
        <f t="shared" ref="O33:P33" si="28">G33/G45</f>
        <v>8.0257836513024122E-2</v>
      </c>
      <c r="P33" s="32">
        <f t="shared" si="28"/>
        <v>7.5316132776827263E-2</v>
      </c>
      <c r="Q33" s="203">
        <f>I33/I45</f>
        <v>7.6267412419609534E-2</v>
      </c>
      <c r="S33" s="113">
        <f t="shared" si="1"/>
        <v>7.1719581975838206E-2</v>
      </c>
      <c r="T33" s="112">
        <f t="shared" si="3"/>
        <v>9.5127964278227117E-2</v>
      </c>
    </row>
    <row r="34" spans="1:16384" ht="20.100000000000001" customHeight="1" x14ac:dyDescent="0.25">
      <c r="A34" s="35"/>
      <c r="B34" t="s">
        <v>93</v>
      </c>
      <c r="C34" s="22">
        <v>4382170</v>
      </c>
      <c r="D34" s="23">
        <v>4753054</v>
      </c>
      <c r="E34" s="23">
        <v>4732215</v>
      </c>
      <c r="F34" s="49">
        <v>9690051</v>
      </c>
      <c r="G34" s="49">
        <v>8521934</v>
      </c>
      <c r="H34" s="23">
        <v>8393209</v>
      </c>
      <c r="I34" s="180">
        <v>9105412</v>
      </c>
      <c r="K34" s="90">
        <f>C34/C33</f>
        <v>0.90439499931481626</v>
      </c>
      <c r="L34" s="29">
        <f>D34/D33</f>
        <v>0.91377647047514687</v>
      </c>
      <c r="M34" s="29">
        <f>E34/E33</f>
        <v>0.91581095517142619</v>
      </c>
      <c r="N34" s="29">
        <f>F34/F33</f>
        <v>0.94682015690359189</v>
      </c>
      <c r="O34" s="29">
        <f t="shared" ref="O34:P34" si="29">G34/G33</f>
        <v>0.94465793573682388</v>
      </c>
      <c r="P34" s="29">
        <f t="shared" si="29"/>
        <v>0.94589839345530791</v>
      </c>
      <c r="Q34" s="205">
        <f>I34/I33</f>
        <v>0.95749140820475698</v>
      </c>
      <c r="S34" s="118">
        <f t="shared" si="1"/>
        <v>8.4854672390500457E-2</v>
      </c>
      <c r="T34" s="115">
        <f t="shared" si="3"/>
        <v>1.1593014749449071</v>
      </c>
    </row>
    <row r="35" spans="1:16384" ht="20.100000000000001" customHeight="1" thickBot="1" x14ac:dyDescent="0.3">
      <c r="A35" s="35"/>
      <c r="B35" t="s">
        <v>94</v>
      </c>
      <c r="C35" s="22">
        <v>463246</v>
      </c>
      <c r="D35" s="23">
        <v>448496</v>
      </c>
      <c r="E35" s="23">
        <v>435025</v>
      </c>
      <c r="F35" s="49">
        <v>544259</v>
      </c>
      <c r="G35" s="49">
        <v>499251</v>
      </c>
      <c r="H35" s="23">
        <v>480058</v>
      </c>
      <c r="I35" s="180">
        <v>404242</v>
      </c>
      <c r="K35" s="90">
        <f>C35/C33</f>
        <v>9.5605000685183683E-2</v>
      </c>
      <c r="L35" s="29">
        <f>D35/D33</f>
        <v>8.6223529524853168E-2</v>
      </c>
      <c r="M35" s="29">
        <f>E35/E33</f>
        <v>8.4189044828573867E-2</v>
      </c>
      <c r="N35" s="29">
        <f>F35/F33</f>
        <v>5.317984309640806E-2</v>
      </c>
      <c r="O35" s="29">
        <f t="shared" ref="O35:P35" si="30">G35/G33</f>
        <v>5.5342064263176068E-2</v>
      </c>
      <c r="P35" s="29">
        <f t="shared" si="30"/>
        <v>5.4101606544692052E-2</v>
      </c>
      <c r="Q35" s="205">
        <f>I35/I33</f>
        <v>4.2508591795243023E-2</v>
      </c>
      <c r="S35" s="116">
        <f t="shared" si="1"/>
        <v>-0.15793091668090106</v>
      </c>
      <c r="T35" s="115">
        <f t="shared" si="3"/>
        <v>-1.1593014749449029</v>
      </c>
    </row>
    <row r="36" spans="1:16384" ht="20.100000000000001" customHeight="1" thickBot="1" x14ac:dyDescent="0.3">
      <c r="A36" s="17" t="s">
        <v>11</v>
      </c>
      <c r="B36" s="18"/>
      <c r="C36" s="24">
        <v>14042265</v>
      </c>
      <c r="D36" s="25">
        <v>14810295</v>
      </c>
      <c r="E36" s="25">
        <v>17624800</v>
      </c>
      <c r="F36" s="50">
        <v>20081558</v>
      </c>
      <c r="G36" s="50">
        <v>20462250</v>
      </c>
      <c r="H36" s="25">
        <v>21788993</v>
      </c>
      <c r="I36" s="179">
        <v>21260332</v>
      </c>
      <c r="K36" s="155">
        <f>C36/C45</f>
        <v>0.12796268298764862</v>
      </c>
      <c r="L36" s="32">
        <f>D36/D45</f>
        <v>0.13180672033926391</v>
      </c>
      <c r="M36" s="32">
        <f>E36/E45</f>
        <v>0.15312082105732044</v>
      </c>
      <c r="N36" s="32">
        <f>F36/F45</f>
        <v>0.16116868730543932</v>
      </c>
      <c r="O36" s="32">
        <f t="shared" ref="O36:P36" si="31">G36/G45</f>
        <v>0.1820443672520437</v>
      </c>
      <c r="P36" s="32">
        <f t="shared" si="31"/>
        <v>0.18494458578349551</v>
      </c>
      <c r="Q36" s="203">
        <f>I36/I45</f>
        <v>0.17050783433569949</v>
      </c>
      <c r="S36" s="113">
        <f t="shared" si="1"/>
        <v>-2.4262755052516655E-2</v>
      </c>
      <c r="T36" s="112">
        <f t="shared" si="3"/>
        <v>-1.4436751447796019</v>
      </c>
      <c r="AD36" s="37"/>
      <c r="AE36" s="38"/>
      <c r="AF36" s="38"/>
      <c r="AG36" s="38"/>
      <c r="AH36" s="38"/>
      <c r="AI36" s="26"/>
      <c r="AJ36" s="26"/>
      <c r="AK36" s="1"/>
      <c r="AL36" s="1"/>
      <c r="AM36" s="37"/>
      <c r="AN36" s="37"/>
      <c r="AO36" s="37"/>
      <c r="AP36" s="37"/>
      <c r="AQ36" s="38"/>
      <c r="AR36" s="38"/>
      <c r="AS36" s="38"/>
      <c r="AT36" s="38"/>
      <c r="AU36" s="26"/>
      <c r="AV36" s="26"/>
      <c r="AW36" s="1"/>
      <c r="AX36" s="1"/>
      <c r="AY36" s="37"/>
      <c r="AZ36" s="37"/>
      <c r="BA36" s="37"/>
      <c r="BB36" s="37"/>
      <c r="BC36" s="38"/>
      <c r="BD36" s="38"/>
      <c r="BE36" s="38"/>
      <c r="BF36" s="38"/>
      <c r="BG36" s="26"/>
      <c r="BH36" s="26"/>
      <c r="BI36" s="1"/>
      <c r="BJ36" s="1"/>
      <c r="BK36" s="37"/>
      <c r="BL36" s="37"/>
      <c r="BM36" s="37"/>
      <c r="BN36" s="37"/>
      <c r="BO36" s="38"/>
      <c r="BP36" s="38"/>
      <c r="BQ36" s="38"/>
      <c r="BR36" s="38"/>
      <c r="BS36" s="26"/>
      <c r="BT36" s="26"/>
      <c r="BU36" s="1"/>
      <c r="BV36" s="1"/>
      <c r="BW36" s="37"/>
      <c r="BX36" s="37"/>
      <c r="BY36" s="37"/>
      <c r="BZ36" s="37"/>
      <c r="CA36" s="38"/>
      <c r="CB36" s="38"/>
      <c r="CC36" s="38"/>
      <c r="CD36" s="38"/>
      <c r="CE36" s="26"/>
      <c r="CF36" s="26"/>
      <c r="CG36" s="1"/>
      <c r="CH36" s="1"/>
      <c r="CI36" s="37"/>
      <c r="CJ36" s="37"/>
      <c r="CK36" s="37"/>
      <c r="CL36" s="37"/>
      <c r="CM36" s="38"/>
      <c r="CN36" s="38"/>
      <c r="CO36" s="38"/>
      <c r="CP36" s="38"/>
      <c r="CQ36" s="26"/>
      <c r="CR36" s="26"/>
      <c r="CS36" s="1"/>
      <c r="CT36" s="1"/>
      <c r="CU36" s="37"/>
      <c r="CV36" s="37"/>
      <c r="CW36" s="37"/>
      <c r="CX36" s="37"/>
      <c r="CY36" s="38"/>
      <c r="CZ36" s="38"/>
      <c r="DA36" s="38"/>
      <c r="DB36" s="38"/>
      <c r="DC36" s="26"/>
      <c r="DD36" s="26"/>
      <c r="DE36" s="1"/>
      <c r="DF36" s="1"/>
      <c r="DG36" s="37"/>
      <c r="DH36" s="37"/>
      <c r="DI36" s="37"/>
      <c r="DJ36" s="37"/>
      <c r="DK36" s="38"/>
      <c r="DL36" s="38"/>
      <c r="DM36" s="38"/>
      <c r="DN36" s="38"/>
      <c r="DO36" s="26"/>
      <c r="DP36" s="26"/>
      <c r="DQ36" s="1"/>
      <c r="DR36" s="1"/>
      <c r="DS36" s="37"/>
      <c r="DT36" s="37"/>
      <c r="DU36" s="37"/>
      <c r="DV36" s="37"/>
      <c r="DW36" s="38"/>
      <c r="DX36" s="38"/>
      <c r="DY36" s="38"/>
      <c r="DZ36" s="38"/>
      <c r="EA36" s="26"/>
      <c r="EB36" s="26"/>
      <c r="EC36" s="1"/>
      <c r="ED36" s="1"/>
      <c r="EE36" s="37"/>
      <c r="EF36" s="37"/>
      <c r="EG36" s="37"/>
      <c r="EH36" s="37"/>
      <c r="EI36" s="38"/>
      <c r="EJ36" s="38"/>
      <c r="EK36" s="38"/>
      <c r="EL36" s="38"/>
      <c r="EM36" s="26"/>
      <c r="EN36" s="26"/>
      <c r="EO36" s="1"/>
      <c r="EP36" s="1"/>
      <c r="EQ36" s="37"/>
      <c r="ER36" s="37"/>
      <c r="ES36" s="37"/>
      <c r="ET36" s="37"/>
      <c r="EU36" s="38"/>
      <c r="EV36" s="38"/>
      <c r="EW36" s="38"/>
      <c r="EX36" s="38"/>
      <c r="EY36" s="26"/>
      <c r="EZ36" s="26"/>
      <c r="FA36" s="1"/>
      <c r="FB36" s="1"/>
      <c r="FC36" s="37"/>
      <c r="FD36" s="37"/>
      <c r="FE36" s="37"/>
      <c r="FF36" s="37"/>
      <c r="FG36" s="38"/>
      <c r="FH36" s="38"/>
      <c r="FI36" s="38"/>
      <c r="FJ36" s="38"/>
      <c r="FK36" s="26"/>
      <c r="FL36" s="26"/>
      <c r="FM36" s="1"/>
      <c r="FN36" s="1"/>
      <c r="FO36" s="37"/>
      <c r="FP36" s="37"/>
      <c r="FQ36" s="37"/>
      <c r="FR36" s="37"/>
      <c r="FS36" s="38"/>
      <c r="FT36" s="38"/>
      <c r="FU36" s="38"/>
      <c r="FV36" s="38"/>
      <c r="FW36" s="26"/>
      <c r="FX36" s="26"/>
      <c r="FY36" s="1"/>
      <c r="FZ36" s="1"/>
      <c r="GA36" s="37"/>
      <c r="GB36" s="37"/>
      <c r="GC36" s="37"/>
      <c r="GD36" s="37"/>
      <c r="GE36" s="38"/>
      <c r="GF36" s="38"/>
      <c r="GG36" s="38"/>
      <c r="GH36" s="38"/>
      <c r="GI36" s="26"/>
      <c r="GJ36" s="26"/>
      <c r="GK36" s="1"/>
      <c r="GL36" s="1"/>
      <c r="GM36" s="37"/>
      <c r="GN36" s="37"/>
      <c r="GO36" s="37"/>
      <c r="GP36" s="37"/>
      <c r="GQ36" s="38"/>
      <c r="GR36" s="38"/>
      <c r="GS36" s="38"/>
      <c r="GT36" s="38"/>
      <c r="GU36" s="26"/>
      <c r="GV36" s="26"/>
      <c r="GW36" s="1"/>
      <c r="GX36" s="1"/>
      <c r="GY36" s="37"/>
      <c r="GZ36" s="37"/>
      <c r="HA36" s="37"/>
      <c r="HB36" s="37"/>
      <c r="HC36" s="38"/>
      <c r="HD36" s="38"/>
      <c r="HE36" s="38"/>
      <c r="HF36" s="38"/>
      <c r="HG36" s="26"/>
      <c r="HH36" s="26"/>
      <c r="HI36" s="1"/>
      <c r="HJ36" s="1"/>
      <c r="HK36" s="37"/>
      <c r="HL36" s="37"/>
      <c r="HM36" s="37"/>
      <c r="HN36" s="37"/>
      <c r="HO36" s="38"/>
      <c r="HP36" s="38"/>
      <c r="HQ36" s="38"/>
      <c r="HR36" s="38"/>
      <c r="HS36" s="26"/>
      <c r="HT36" s="26"/>
      <c r="HU36" s="1"/>
      <c r="HV36" s="1"/>
      <c r="HW36" s="37"/>
      <c r="HX36" s="37"/>
      <c r="HY36" s="37"/>
      <c r="HZ36" s="37"/>
      <c r="IA36" s="38"/>
      <c r="IB36" s="38"/>
      <c r="IC36" s="38"/>
      <c r="ID36" s="38"/>
      <c r="IE36" s="26"/>
      <c r="IF36" s="26"/>
      <c r="IG36" s="1"/>
      <c r="IH36" s="1"/>
      <c r="II36" s="37"/>
      <c r="IJ36" s="37"/>
      <c r="IK36" s="37"/>
      <c r="IL36" s="37"/>
      <c r="IM36" s="38"/>
      <c r="IN36" s="38"/>
      <c r="IO36" s="38"/>
      <c r="IP36" s="38"/>
      <c r="IQ36" s="26"/>
      <c r="IR36" s="26"/>
      <c r="IS36" s="1"/>
      <c r="IT36" s="1"/>
      <c r="IU36" s="37"/>
      <c r="IV36" s="37"/>
      <c r="IW36" s="37"/>
      <c r="IX36" s="37"/>
      <c r="IY36" s="38"/>
      <c r="IZ36" s="38"/>
      <c r="JA36" s="38"/>
      <c r="JB36" s="38"/>
      <c r="JC36" s="26"/>
      <c r="JD36" s="26"/>
      <c r="JE36" s="1"/>
      <c r="JF36" s="1"/>
      <c r="JG36" s="37"/>
      <c r="JH36" s="37"/>
      <c r="JI36" s="37"/>
      <c r="JJ36" s="37"/>
      <c r="JK36" s="38"/>
      <c r="JL36" s="38"/>
      <c r="JM36" s="38"/>
      <c r="JN36" s="38"/>
      <c r="JO36" s="26"/>
      <c r="JP36" s="26"/>
      <c r="JQ36" s="1"/>
      <c r="JR36" s="1"/>
      <c r="JS36" s="37"/>
      <c r="JT36" s="37"/>
      <c r="JU36" s="37"/>
      <c r="JV36" s="37"/>
      <c r="JW36" s="38"/>
      <c r="JX36" s="38"/>
      <c r="JY36" s="38"/>
      <c r="JZ36" s="38"/>
      <c r="KA36" s="26"/>
      <c r="KB36" s="26"/>
      <c r="KC36" s="1"/>
      <c r="KD36" s="1"/>
      <c r="KE36" s="37"/>
      <c r="KF36" s="37"/>
      <c r="KG36" s="37"/>
      <c r="KH36" s="37"/>
      <c r="KI36" s="38"/>
      <c r="KJ36" s="38"/>
      <c r="KK36" s="38"/>
      <c r="KL36" s="38"/>
      <c r="KM36" s="26"/>
      <c r="KN36" s="26"/>
      <c r="KO36" s="1"/>
      <c r="KP36" s="1"/>
      <c r="KQ36" s="37"/>
      <c r="KR36" s="37"/>
      <c r="KS36" s="39"/>
      <c r="KT36" s="39"/>
      <c r="KU36" s="40"/>
      <c r="KV36" s="40"/>
      <c r="KW36" s="40"/>
      <c r="KX36" s="40"/>
      <c r="KY36" s="19"/>
      <c r="KZ36" s="19"/>
      <c r="LA36" s="18"/>
      <c r="LB36" s="18"/>
      <c r="LC36" s="39"/>
      <c r="LD36" s="39"/>
      <c r="LE36" s="39"/>
      <c r="LF36" s="39"/>
      <c r="LG36" s="40"/>
      <c r="LH36" s="40"/>
      <c r="LI36" s="40"/>
      <c r="LJ36" s="40"/>
      <c r="LK36" s="19"/>
      <c r="LL36" s="19"/>
      <c r="LM36" s="18"/>
      <c r="LN36" s="18"/>
      <c r="LO36" s="39"/>
      <c r="LP36" s="39"/>
      <c r="LQ36" s="39"/>
      <c r="LR36" s="39"/>
      <c r="LS36" s="40"/>
      <c r="LT36" s="40"/>
      <c r="LU36" s="40"/>
      <c r="LV36" s="40"/>
      <c r="LW36" s="19"/>
      <c r="LX36" s="19"/>
      <c r="LY36" s="18"/>
      <c r="LZ36" s="18"/>
      <c r="MA36" s="39"/>
      <c r="MB36" s="39"/>
      <c r="MC36" s="39"/>
      <c r="MD36" s="39"/>
      <c r="ME36" s="40"/>
      <c r="MF36" s="40"/>
      <c r="MG36" s="40"/>
      <c r="MH36" s="40"/>
      <c r="MI36" s="19"/>
      <c r="MJ36" s="19"/>
      <c r="MK36" s="18"/>
      <c r="ML36" s="18"/>
      <c r="MM36" s="39"/>
      <c r="MN36" s="39"/>
      <c r="MO36" s="39"/>
      <c r="MP36" s="39"/>
      <c r="MQ36" s="40"/>
      <c r="MR36" s="40"/>
      <c r="MS36" s="40"/>
      <c r="MT36" s="40"/>
      <c r="MU36" s="19"/>
      <c r="MV36" s="19"/>
      <c r="MW36" s="18"/>
      <c r="MX36" s="18"/>
      <c r="MY36" s="39"/>
      <c r="MZ36" s="39"/>
      <c r="NA36" s="39"/>
      <c r="NB36" s="39"/>
      <c r="NC36" s="40"/>
      <c r="ND36" s="40"/>
      <c r="NE36" s="40"/>
      <c r="NF36" s="40"/>
      <c r="NG36" s="19"/>
      <c r="NH36" s="19"/>
      <c r="NI36" s="18"/>
      <c r="NJ36" s="18"/>
      <c r="NK36" s="39"/>
      <c r="NL36" s="39"/>
      <c r="NM36" s="39"/>
      <c r="NN36" s="39"/>
      <c r="NO36" s="40"/>
      <c r="NP36" s="40"/>
      <c r="NQ36" s="40"/>
      <c r="NR36" s="40"/>
      <c r="NS36" s="19"/>
      <c r="NT36" s="19"/>
      <c r="NU36" s="18"/>
      <c r="NV36" s="18"/>
      <c r="NW36" s="39"/>
      <c r="NX36" s="39"/>
      <c r="NY36" s="39"/>
      <c r="NZ36" s="39"/>
      <c r="OA36" s="40"/>
      <c r="OB36" s="40"/>
      <c r="OC36" s="40"/>
      <c r="OD36" s="40"/>
      <c r="OE36" s="19"/>
      <c r="OF36" s="19"/>
      <c r="OG36" s="18"/>
      <c r="OH36" s="18"/>
      <c r="OI36" s="39"/>
      <c r="OJ36" s="39"/>
      <c r="OK36" s="39"/>
      <c r="OL36" s="39"/>
      <c r="OM36" s="40"/>
      <c r="ON36" s="40"/>
      <c r="OO36" s="40"/>
      <c r="OP36" s="40"/>
      <c r="OQ36" s="19"/>
      <c r="OR36" s="19"/>
      <c r="OS36" s="18"/>
      <c r="OT36" s="18"/>
      <c r="OU36" s="39"/>
      <c r="OV36" s="39"/>
      <c r="OW36" s="39"/>
      <c r="OX36" s="39"/>
      <c r="OY36" s="40"/>
      <c r="OZ36" s="40"/>
      <c r="PA36" s="40"/>
      <c r="PB36" s="40"/>
      <c r="PC36" s="19"/>
      <c r="PD36" s="19"/>
      <c r="PE36" s="18"/>
      <c r="PF36" s="18"/>
      <c r="PG36" s="39"/>
      <c r="PH36" s="39"/>
      <c r="PI36" s="39"/>
      <c r="PJ36" s="39"/>
      <c r="PK36" s="40"/>
      <c r="PL36" s="40"/>
      <c r="PM36" s="40"/>
      <c r="PN36" s="40"/>
      <c r="PO36" s="19"/>
      <c r="PP36" s="19"/>
      <c r="PQ36" s="18"/>
      <c r="PR36" s="18"/>
      <c r="PS36" s="39"/>
      <c r="PT36" s="39"/>
      <c r="PU36" s="39"/>
      <c r="PV36" s="39"/>
      <c r="PW36" s="40"/>
      <c r="PX36" s="40"/>
      <c r="PY36" s="40"/>
      <c r="PZ36" s="40"/>
      <c r="QA36" s="19"/>
      <c r="QB36" s="19"/>
      <c r="QC36" s="18"/>
      <c r="QD36" s="18"/>
      <c r="QE36" s="39"/>
      <c r="QF36" s="39"/>
      <c r="QG36" s="39"/>
      <c r="QH36" s="39"/>
      <c r="QI36" s="40"/>
      <c r="QJ36" s="40"/>
      <c r="QK36" s="40"/>
      <c r="QL36" s="40"/>
      <c r="QM36" s="19"/>
      <c r="QN36" s="19"/>
      <c r="QO36" s="18"/>
      <c r="QP36" s="18"/>
      <c r="QQ36" s="39"/>
      <c r="QR36" s="39"/>
      <c r="QS36" s="39"/>
      <c r="QT36" s="39"/>
      <c r="QU36" s="40"/>
      <c r="QV36" s="40"/>
      <c r="QW36" s="40"/>
      <c r="QX36" s="40"/>
      <c r="QY36" s="19"/>
      <c r="QZ36" s="19"/>
      <c r="RA36" s="18"/>
      <c r="RB36" s="18"/>
      <c r="RC36" s="39"/>
      <c r="RD36" s="39"/>
      <c r="RE36" s="39"/>
      <c r="RF36" s="39"/>
      <c r="RG36" s="40"/>
      <c r="RH36" s="40"/>
      <c r="RI36" s="40"/>
      <c r="RJ36" s="40"/>
      <c r="RK36" s="19"/>
      <c r="RL36" s="19"/>
      <c r="RM36" s="18"/>
      <c r="RN36" s="18"/>
      <c r="RO36" s="39"/>
      <c r="RP36" s="39"/>
      <c r="RQ36" s="39"/>
      <c r="RR36" s="39"/>
      <c r="RS36" s="40"/>
      <c r="RT36" s="40"/>
      <c r="RU36" s="40"/>
      <c r="RV36" s="40"/>
      <c r="RW36" s="19"/>
      <c r="RX36" s="19"/>
      <c r="RY36" s="18"/>
      <c r="RZ36" s="18"/>
      <c r="SA36" s="39"/>
      <c r="SB36" s="39"/>
      <c r="SC36" s="39"/>
      <c r="SD36" s="39"/>
      <c r="SE36" s="40"/>
      <c r="SF36" s="40"/>
      <c r="SG36" s="40"/>
      <c r="SH36" s="40"/>
      <c r="SI36" s="19"/>
      <c r="SJ36" s="19"/>
      <c r="SK36" s="18"/>
      <c r="SL36" s="18"/>
      <c r="SM36" s="39"/>
      <c r="SN36" s="39"/>
      <c r="SO36" s="39"/>
      <c r="SP36" s="39"/>
      <c r="SQ36" s="40"/>
      <c r="SR36" s="40"/>
      <c r="SS36" s="40"/>
      <c r="ST36" s="40"/>
      <c r="SU36" s="19"/>
      <c r="SV36" s="19"/>
      <c r="SW36" s="18"/>
      <c r="SX36" s="18"/>
      <c r="SY36" s="39"/>
      <c r="SZ36" s="39"/>
      <c r="TA36" s="39"/>
      <c r="TB36" s="39"/>
      <c r="TC36" s="40"/>
      <c r="TD36" s="40"/>
      <c r="TE36" s="40"/>
      <c r="TF36" s="40"/>
      <c r="TG36" s="19"/>
      <c r="TH36" s="19"/>
      <c r="TI36" s="18"/>
      <c r="TJ36" s="18"/>
      <c r="TK36" s="39"/>
      <c r="TL36" s="39"/>
      <c r="TM36" s="39"/>
      <c r="TN36" s="39"/>
      <c r="TO36" s="40"/>
      <c r="TP36" s="40"/>
      <c r="TQ36" s="40"/>
      <c r="TR36" s="40"/>
      <c r="TS36" s="19"/>
      <c r="TT36" s="19"/>
      <c r="TU36" s="18"/>
      <c r="TV36" s="18"/>
      <c r="TW36" s="39"/>
      <c r="TX36" s="39"/>
      <c r="TY36" s="39"/>
      <c r="TZ36" s="39"/>
      <c r="UA36" s="40"/>
      <c r="UB36" s="40"/>
      <c r="UC36" s="40"/>
      <c r="UD36" s="40"/>
      <c r="UE36" s="19"/>
      <c r="UF36" s="19"/>
      <c r="UG36" s="18"/>
      <c r="UH36" s="18"/>
      <c r="UI36" s="39"/>
      <c r="UJ36" s="39"/>
      <c r="UK36" s="39"/>
      <c r="UL36" s="39"/>
      <c r="UM36" s="40"/>
      <c r="UN36" s="40"/>
      <c r="UO36" s="40"/>
      <c r="UP36" s="40"/>
      <c r="UQ36" s="19"/>
      <c r="UR36" s="19"/>
      <c r="US36" s="18"/>
      <c r="UT36" s="18"/>
      <c r="UU36" s="39"/>
      <c r="UV36" s="39"/>
      <c r="UW36" s="39"/>
      <c r="UX36" s="39"/>
      <c r="UY36" s="40"/>
      <c r="UZ36" s="40"/>
      <c r="VA36" s="40"/>
      <c r="VB36" s="40"/>
      <c r="VC36" s="19"/>
      <c r="VD36" s="19"/>
      <c r="VE36" s="18"/>
      <c r="VF36" s="18"/>
      <c r="VG36" s="39"/>
      <c r="VH36" s="39"/>
      <c r="VI36" s="39"/>
      <c r="VJ36" s="39"/>
      <c r="VK36" s="40"/>
      <c r="VL36" s="40"/>
      <c r="VM36" s="40"/>
      <c r="VN36" s="40"/>
      <c r="VO36" s="19"/>
      <c r="VP36" s="19"/>
      <c r="VQ36" s="18"/>
      <c r="VR36" s="18"/>
      <c r="VS36" s="39"/>
      <c r="VT36" s="39"/>
      <c r="VU36" s="39"/>
      <c r="VV36" s="39"/>
      <c r="VW36" s="40"/>
      <c r="VX36" s="40"/>
      <c r="VY36" s="40"/>
      <c r="VZ36" s="40"/>
      <c r="WA36" s="19"/>
      <c r="WB36" s="19"/>
      <c r="WC36" s="18"/>
      <c r="WD36" s="18"/>
      <c r="WE36" s="39"/>
      <c r="WF36" s="39"/>
      <c r="WG36" s="39"/>
      <c r="WH36" s="39"/>
      <c r="WI36" s="40"/>
      <c r="WJ36" s="40"/>
      <c r="WK36" s="40"/>
      <c r="WL36" s="40"/>
      <c r="WM36" s="19"/>
      <c r="WN36" s="19"/>
      <c r="WO36" s="18"/>
      <c r="WP36" s="18"/>
      <c r="WQ36" s="39"/>
      <c r="WR36" s="39"/>
      <c r="WS36" s="39"/>
      <c r="WT36" s="39"/>
      <c r="WU36" s="40"/>
      <c r="WV36" s="40"/>
      <c r="WW36" s="40"/>
      <c r="WX36" s="40"/>
      <c r="WY36" s="19"/>
      <c r="WZ36" s="19"/>
      <c r="XA36" s="18"/>
      <c r="XB36" s="18"/>
      <c r="XC36" s="39"/>
      <c r="XD36" s="39"/>
      <c r="XE36" s="39"/>
      <c r="XF36" s="39"/>
      <c r="XG36" s="40"/>
      <c r="XH36" s="40"/>
      <c r="XI36" s="40"/>
      <c r="XJ36" s="40"/>
      <c r="XK36" s="19"/>
      <c r="XL36" s="19"/>
      <c r="XM36" s="18"/>
      <c r="XN36" s="18"/>
      <c r="XO36" s="39"/>
      <c r="XP36" s="39"/>
      <c r="XQ36" s="39"/>
      <c r="XR36" s="39"/>
      <c r="XS36" s="40"/>
      <c r="XT36" s="40"/>
      <c r="XU36" s="40"/>
      <c r="XV36" s="40"/>
      <c r="XW36" s="19"/>
      <c r="XX36" s="19"/>
      <c r="XY36" s="18"/>
      <c r="XZ36" s="18"/>
      <c r="YA36" s="39"/>
      <c r="YB36" s="39"/>
      <c r="YC36" s="39"/>
      <c r="YD36" s="39"/>
      <c r="YE36" s="40"/>
      <c r="YF36" s="40"/>
      <c r="YG36" s="40"/>
      <c r="YH36" s="40"/>
      <c r="YI36" s="19"/>
      <c r="YJ36" s="19"/>
      <c r="YK36" s="18"/>
      <c r="YL36" s="18"/>
      <c r="YM36" s="39"/>
      <c r="YN36" s="39"/>
      <c r="YO36" s="39"/>
      <c r="YP36" s="39"/>
      <c r="YQ36" s="40"/>
      <c r="YR36" s="40"/>
      <c r="YS36" s="40"/>
      <c r="YT36" s="40"/>
      <c r="YU36" s="19"/>
      <c r="YV36" s="19"/>
      <c r="YW36" s="18"/>
      <c r="YX36" s="18"/>
      <c r="YY36" s="39"/>
      <c r="YZ36" s="39"/>
      <c r="ZA36" s="39"/>
      <c r="ZB36" s="39"/>
      <c r="ZC36" s="40"/>
      <c r="ZD36" s="40"/>
      <c r="ZE36" s="40"/>
      <c r="ZF36" s="40"/>
      <c r="ZG36" s="19"/>
      <c r="ZH36" s="19"/>
      <c r="ZI36" s="18"/>
      <c r="ZJ36" s="18"/>
      <c r="ZK36" s="39"/>
      <c r="ZL36" s="39"/>
      <c r="ZM36" s="39"/>
      <c r="ZN36" s="39"/>
      <c r="ZO36" s="40"/>
      <c r="ZP36" s="40"/>
      <c r="ZQ36" s="40"/>
      <c r="ZR36" s="40"/>
      <c r="ZS36" s="19"/>
      <c r="ZT36" s="19"/>
      <c r="ZU36" s="18"/>
      <c r="ZV36" s="18"/>
      <c r="ZW36" s="39"/>
      <c r="ZX36" s="39"/>
      <c r="ZY36" s="39"/>
      <c r="ZZ36" s="39"/>
      <c r="AAA36" s="40"/>
      <c r="AAB36" s="40"/>
      <c r="AAC36" s="40"/>
      <c r="AAD36" s="40"/>
      <c r="AAE36" s="19"/>
      <c r="AAF36" s="19"/>
      <c r="AAG36" s="18"/>
      <c r="AAH36" s="18"/>
      <c r="AAI36" s="39"/>
      <c r="AAJ36" s="39"/>
      <c r="AAK36" s="39"/>
      <c r="AAL36" s="39"/>
      <c r="AAM36" s="40"/>
      <c r="AAN36" s="40"/>
      <c r="AAO36" s="40"/>
      <c r="AAP36" s="40"/>
      <c r="AAQ36" s="19"/>
      <c r="AAR36" s="19"/>
      <c r="AAS36" s="18"/>
      <c r="AAT36" s="18"/>
      <c r="AAU36" s="39"/>
      <c r="AAV36" s="39"/>
      <c r="AAW36" s="39"/>
      <c r="AAX36" s="39"/>
      <c r="AAY36" s="40"/>
      <c r="AAZ36" s="40"/>
      <c r="ABA36" s="40"/>
      <c r="ABB36" s="40"/>
      <c r="ABC36" s="19"/>
      <c r="ABD36" s="19"/>
      <c r="ABE36" s="18"/>
      <c r="ABF36" s="18"/>
      <c r="ABG36" s="39"/>
      <c r="ABH36" s="39"/>
      <c r="ABI36" s="39"/>
      <c r="ABJ36" s="39"/>
      <c r="ABK36" s="40"/>
      <c r="ABL36" s="40"/>
      <c r="ABM36" s="40"/>
      <c r="ABN36" s="40"/>
      <c r="ABO36" s="19"/>
      <c r="ABP36" s="19"/>
      <c r="ABQ36" s="18"/>
      <c r="ABR36" s="18"/>
      <c r="ABS36" s="39"/>
      <c r="ABT36" s="39"/>
      <c r="ABU36" s="39"/>
      <c r="ABV36" s="39"/>
      <c r="ABW36" s="40"/>
      <c r="ABX36" s="40"/>
      <c r="ABY36" s="40"/>
      <c r="ABZ36" s="40"/>
      <c r="ACA36" s="19"/>
      <c r="ACB36" s="19"/>
      <c r="ACC36" s="18"/>
      <c r="ACD36" s="18"/>
      <c r="ACE36" s="39"/>
      <c r="ACF36" s="39"/>
      <c r="ACG36" s="39"/>
      <c r="ACH36" s="39"/>
      <c r="ACI36" s="40"/>
      <c r="ACJ36" s="40"/>
      <c r="ACK36" s="40"/>
      <c r="ACL36" s="40"/>
      <c r="ACM36" s="19"/>
      <c r="ACN36" s="19"/>
      <c r="ACO36" s="18"/>
      <c r="ACP36" s="18"/>
      <c r="ACQ36" s="39"/>
      <c r="ACR36" s="39"/>
      <c r="ACS36" s="39"/>
      <c r="ACT36" s="39"/>
      <c r="ACU36" s="40"/>
      <c r="ACV36" s="40"/>
      <c r="ACW36" s="40"/>
      <c r="ACX36" s="40"/>
      <c r="ACY36" s="19"/>
      <c r="ACZ36" s="19"/>
      <c r="ADA36" s="18"/>
      <c r="ADB36" s="18"/>
      <c r="ADC36" s="39"/>
      <c r="ADD36" s="39"/>
      <c r="ADE36" s="39"/>
      <c r="ADF36" s="39"/>
      <c r="ADG36" s="40"/>
      <c r="ADH36" s="40"/>
      <c r="ADI36" s="40"/>
      <c r="ADJ36" s="40"/>
      <c r="ADK36" s="19"/>
      <c r="ADL36" s="19"/>
      <c r="ADM36" s="18"/>
      <c r="ADN36" s="18"/>
      <c r="ADO36" s="39"/>
      <c r="ADP36" s="39"/>
      <c r="ADQ36" s="39"/>
      <c r="ADR36" s="39"/>
      <c r="ADS36" s="40"/>
      <c r="ADT36" s="40"/>
      <c r="ADU36" s="40"/>
      <c r="ADV36" s="40"/>
      <c r="ADW36" s="19"/>
      <c r="ADX36" s="19"/>
      <c r="ADY36" s="18"/>
      <c r="ADZ36" s="18"/>
      <c r="AEA36" s="39"/>
      <c r="AEB36" s="39"/>
      <c r="AEC36" s="39"/>
      <c r="AED36" s="39"/>
      <c r="AEE36" s="40"/>
      <c r="AEF36" s="40"/>
      <c r="AEG36" s="40"/>
      <c r="AEH36" s="40"/>
      <c r="AEI36" s="19"/>
      <c r="AEJ36" s="19"/>
      <c r="AEK36" s="18"/>
      <c r="AEL36" s="18"/>
      <c r="AEM36" s="39"/>
      <c r="AEN36" s="39"/>
      <c r="AEO36" s="39"/>
      <c r="AEP36" s="39"/>
      <c r="AEQ36" s="40"/>
      <c r="AER36" s="40"/>
      <c r="AES36" s="40"/>
      <c r="AET36" s="40"/>
      <c r="AEU36" s="19"/>
      <c r="AEV36" s="19"/>
      <c r="AEW36" s="18"/>
      <c r="AEX36" s="18"/>
      <c r="AEY36" s="39"/>
      <c r="AEZ36" s="39"/>
      <c r="AFA36" s="39"/>
      <c r="AFB36" s="39"/>
      <c r="AFC36" s="40"/>
      <c r="AFD36" s="40"/>
      <c r="AFE36" s="40"/>
      <c r="AFF36" s="40"/>
      <c r="AFG36" s="19"/>
      <c r="AFH36" s="19"/>
      <c r="AFI36" s="18"/>
      <c r="AFJ36" s="18"/>
      <c r="AFK36" s="39"/>
      <c r="AFL36" s="39"/>
      <c r="AFM36" s="39"/>
      <c r="AFN36" s="39"/>
      <c r="AFO36" s="40"/>
      <c r="AFP36" s="40"/>
      <c r="AFQ36" s="40"/>
      <c r="AFR36" s="40"/>
      <c r="AFS36" s="19"/>
      <c r="AFT36" s="19"/>
      <c r="AFU36" s="18"/>
      <c r="AFV36" s="18"/>
      <c r="AFW36" s="39"/>
      <c r="AFX36" s="39"/>
      <c r="AFY36" s="39"/>
      <c r="AFZ36" s="39"/>
      <c r="AGA36" s="40"/>
      <c r="AGB36" s="40"/>
      <c r="AGC36" s="40"/>
      <c r="AGD36" s="40"/>
      <c r="AGE36" s="19"/>
      <c r="AGF36" s="19"/>
      <c r="AGG36" s="18"/>
      <c r="AGH36" s="18"/>
      <c r="AGI36" s="39"/>
      <c r="AGJ36" s="39"/>
      <c r="AGK36" s="39"/>
      <c r="AGL36" s="39"/>
      <c r="AGM36" s="40"/>
      <c r="AGN36" s="40"/>
      <c r="AGO36" s="40"/>
      <c r="AGP36" s="40"/>
      <c r="AGQ36" s="19"/>
      <c r="AGR36" s="19"/>
      <c r="AGS36" s="18"/>
      <c r="AGT36" s="18"/>
      <c r="AGU36" s="39"/>
      <c r="AGV36" s="39"/>
      <c r="AGW36" s="39"/>
      <c r="AGX36" s="39"/>
      <c r="AGY36" s="40"/>
      <c r="AGZ36" s="40"/>
      <c r="AHA36" s="40"/>
      <c r="AHB36" s="40"/>
      <c r="AHC36" s="19"/>
      <c r="AHD36" s="19"/>
      <c r="AHE36" s="18"/>
      <c r="AHF36" s="18"/>
      <c r="AHG36" s="39"/>
      <c r="AHH36" s="39"/>
      <c r="AHI36" s="39"/>
      <c r="AHJ36" s="39"/>
      <c r="AHK36" s="40"/>
      <c r="AHL36" s="40"/>
      <c r="AHM36" s="40"/>
      <c r="AHN36" s="40"/>
      <c r="AHO36" s="19"/>
      <c r="AHP36" s="19"/>
      <c r="AHQ36" s="18"/>
      <c r="AHR36" s="18"/>
      <c r="AHS36" s="39"/>
      <c r="AHT36" s="39"/>
      <c r="AHU36" s="39"/>
      <c r="AHV36" s="39"/>
      <c r="AHW36" s="40"/>
      <c r="AHX36" s="40"/>
      <c r="AHY36" s="40"/>
      <c r="AHZ36" s="40"/>
      <c r="AIA36" s="19"/>
      <c r="AIB36" s="19"/>
      <c r="AIC36" s="18"/>
      <c r="AID36" s="18"/>
      <c r="AIE36" s="39"/>
      <c r="AIF36" s="39"/>
      <c r="AIG36" s="39"/>
      <c r="AIH36" s="39"/>
      <c r="AII36" s="40"/>
      <c r="AIJ36" s="40"/>
      <c r="AIK36" s="40"/>
      <c r="AIL36" s="40"/>
      <c r="AIM36" s="19"/>
      <c r="AIN36" s="19"/>
      <c r="AIO36" s="18"/>
      <c r="AIP36" s="18"/>
      <c r="AIQ36" s="39"/>
      <c r="AIR36" s="39"/>
      <c r="AIS36" s="39"/>
      <c r="AIT36" s="39"/>
      <c r="AIU36" s="40"/>
      <c r="AIV36" s="40"/>
      <c r="AIW36" s="40"/>
      <c r="AIX36" s="40"/>
      <c r="AIY36" s="19"/>
      <c r="AIZ36" s="19"/>
      <c r="AJA36" s="18"/>
      <c r="AJB36" s="18"/>
      <c r="AJC36" s="39"/>
      <c r="AJD36" s="39"/>
      <c r="AJE36" s="39"/>
      <c r="AJF36" s="39"/>
      <c r="AJG36" s="40"/>
      <c r="AJH36" s="40"/>
      <c r="AJI36" s="40"/>
      <c r="AJJ36" s="40"/>
      <c r="AJK36" s="19"/>
      <c r="AJL36" s="19"/>
      <c r="AJM36" s="18"/>
      <c r="AJN36" s="18"/>
      <c r="AJO36" s="39"/>
      <c r="AJP36" s="39"/>
      <c r="AJQ36" s="39"/>
      <c r="AJR36" s="39"/>
      <c r="AJS36" s="40"/>
      <c r="AJT36" s="40"/>
      <c r="AJU36" s="40"/>
      <c r="AJV36" s="40"/>
      <c r="AJW36" s="19"/>
      <c r="AJX36" s="19"/>
      <c r="AJY36" s="18"/>
      <c r="AJZ36" s="18"/>
      <c r="AKA36" s="39"/>
      <c r="AKB36" s="39"/>
      <c r="AKC36" s="39"/>
      <c r="AKD36" s="39"/>
      <c r="AKE36" s="40"/>
      <c r="AKF36" s="40"/>
      <c r="AKG36" s="40"/>
      <c r="AKH36" s="40"/>
      <c r="AKI36" s="19"/>
      <c r="AKJ36" s="19"/>
      <c r="AKK36" s="18"/>
      <c r="AKL36" s="18"/>
      <c r="AKM36" s="39"/>
      <c r="AKN36" s="39"/>
      <c r="AKO36" s="39"/>
      <c r="AKP36" s="39"/>
      <c r="AKQ36" s="40"/>
      <c r="AKR36" s="40"/>
      <c r="AKS36" s="40"/>
      <c r="AKT36" s="40"/>
      <c r="AKU36" s="19"/>
      <c r="AKV36" s="19"/>
      <c r="AKW36" s="18"/>
      <c r="AKX36" s="18"/>
      <c r="AKY36" s="39"/>
      <c r="AKZ36" s="39"/>
      <c r="ALA36" s="39"/>
      <c r="ALB36" s="39"/>
      <c r="ALC36" s="40"/>
      <c r="ALD36" s="40"/>
      <c r="ALE36" s="40"/>
      <c r="ALF36" s="40"/>
      <c r="ALG36" s="19"/>
      <c r="ALH36" s="19"/>
      <c r="ALI36" s="18"/>
      <c r="ALJ36" s="18"/>
      <c r="ALK36" s="39"/>
      <c r="ALL36" s="39"/>
      <c r="ALM36" s="39"/>
      <c r="ALN36" s="39"/>
      <c r="ALO36" s="40"/>
      <c r="ALP36" s="40"/>
      <c r="ALQ36" s="40"/>
      <c r="ALR36" s="40"/>
      <c r="ALS36" s="19"/>
      <c r="ALT36" s="19"/>
      <c r="ALU36" s="18"/>
      <c r="ALV36" s="18"/>
      <c r="ALW36" s="39"/>
      <c r="ALX36" s="39"/>
      <c r="ALY36" s="39"/>
      <c r="ALZ36" s="39"/>
      <c r="AMA36" s="40"/>
      <c r="AMB36" s="40"/>
      <c r="AMC36" s="40"/>
      <c r="AMD36" s="40"/>
      <c r="AME36" s="19"/>
      <c r="AMF36" s="19"/>
      <c r="AMG36" s="18"/>
      <c r="AMH36" s="18"/>
      <c r="AMI36" s="39"/>
      <c r="AMJ36" s="39"/>
      <c r="AMK36" s="39"/>
      <c r="AML36" s="39"/>
      <c r="AMM36" s="40"/>
      <c r="AMN36" s="40"/>
      <c r="AMO36" s="40"/>
      <c r="AMP36" s="40"/>
      <c r="AMQ36" s="19"/>
      <c r="AMR36" s="19"/>
      <c r="AMS36" s="18"/>
      <c r="AMT36" s="18"/>
      <c r="AMU36" s="39"/>
      <c r="AMV36" s="39"/>
      <c r="AMW36" s="39"/>
      <c r="AMX36" s="39"/>
      <c r="AMY36" s="40"/>
      <c r="AMZ36" s="40"/>
      <c r="ANA36" s="40"/>
      <c r="ANB36" s="40"/>
      <c r="ANC36" s="19"/>
      <c r="AND36" s="19"/>
      <c r="ANE36" s="18"/>
      <c r="ANF36" s="18"/>
      <c r="ANG36" s="39"/>
      <c r="ANH36" s="39"/>
      <c r="ANI36" s="39"/>
      <c r="ANJ36" s="39"/>
      <c r="ANK36" s="40"/>
      <c r="ANL36" s="40"/>
      <c r="ANM36" s="40"/>
      <c r="ANN36" s="40"/>
      <c r="ANO36" s="19"/>
      <c r="ANP36" s="19"/>
      <c r="ANQ36" s="18"/>
      <c r="ANR36" s="18"/>
      <c r="ANS36" s="39"/>
      <c r="ANT36" s="39"/>
      <c r="ANU36" s="39"/>
      <c r="ANV36" s="39"/>
      <c r="ANW36" s="40"/>
      <c r="ANX36" s="40"/>
      <c r="ANY36" s="40"/>
      <c r="ANZ36" s="40"/>
      <c r="AOA36" s="19"/>
      <c r="AOB36" s="19"/>
      <c r="AOC36" s="18"/>
      <c r="AOD36" s="18"/>
      <c r="AOE36" s="39"/>
      <c r="AOF36" s="39"/>
      <c r="AOG36" s="39"/>
      <c r="AOH36" s="39"/>
      <c r="AOI36" s="40"/>
      <c r="AOJ36" s="40"/>
      <c r="AOK36" s="40"/>
      <c r="AOL36" s="40"/>
      <c r="AOM36" s="19"/>
      <c r="AON36" s="19"/>
      <c r="AOO36" s="18"/>
      <c r="AOP36" s="18"/>
      <c r="AOQ36" s="39"/>
      <c r="AOR36" s="39"/>
      <c r="AOS36" s="39"/>
      <c r="AOT36" s="39"/>
      <c r="AOU36" s="40"/>
      <c r="AOV36" s="40"/>
      <c r="AOW36" s="40"/>
      <c r="AOX36" s="40"/>
      <c r="AOY36" s="19"/>
      <c r="AOZ36" s="19"/>
      <c r="APA36" s="18"/>
      <c r="APB36" s="18"/>
      <c r="APC36" s="39"/>
      <c r="APD36" s="39"/>
      <c r="APE36" s="39"/>
      <c r="APF36" s="39"/>
      <c r="APG36" s="40"/>
      <c r="APH36" s="40"/>
      <c r="API36" s="40"/>
      <c r="APJ36" s="40"/>
      <c r="APK36" s="19"/>
      <c r="APL36" s="19"/>
      <c r="APM36" s="18"/>
      <c r="APN36" s="18"/>
      <c r="APO36" s="39"/>
      <c r="APP36" s="39"/>
      <c r="APQ36" s="39"/>
      <c r="APR36" s="39"/>
      <c r="APS36" s="40"/>
      <c r="APT36" s="40"/>
      <c r="APU36" s="40"/>
      <c r="APV36" s="40"/>
      <c r="APW36" s="19"/>
      <c r="APX36" s="19"/>
      <c r="APY36" s="18"/>
      <c r="APZ36" s="18"/>
      <c r="AQA36" s="39"/>
      <c r="AQB36" s="39"/>
      <c r="AQC36" s="39"/>
      <c r="AQD36" s="39"/>
      <c r="AQE36" s="40"/>
      <c r="AQF36" s="40"/>
      <c r="AQG36" s="40"/>
      <c r="AQH36" s="40"/>
      <c r="AQI36" s="19"/>
      <c r="AQJ36" s="19"/>
      <c r="AQK36" s="18"/>
      <c r="AQL36" s="18"/>
      <c r="AQM36" s="39"/>
      <c r="AQN36" s="39"/>
      <c r="AQO36" s="39"/>
      <c r="AQP36" s="39"/>
      <c r="AQQ36" s="40"/>
      <c r="AQR36" s="40"/>
      <c r="AQS36" s="40"/>
      <c r="AQT36" s="40"/>
      <c r="AQU36" s="19"/>
      <c r="AQV36" s="19"/>
      <c r="AQW36" s="18"/>
      <c r="AQX36" s="18"/>
      <c r="AQY36" s="39"/>
      <c r="AQZ36" s="39"/>
      <c r="ARA36" s="39"/>
      <c r="ARB36" s="39"/>
      <c r="ARC36" s="40"/>
      <c r="ARD36" s="40"/>
      <c r="ARE36" s="40"/>
      <c r="ARF36" s="40"/>
      <c r="ARG36" s="19"/>
      <c r="ARH36" s="19"/>
      <c r="ARI36" s="18"/>
      <c r="ARJ36" s="18"/>
      <c r="ARK36" s="39"/>
      <c r="ARL36" s="39"/>
      <c r="ARM36" s="39"/>
      <c r="ARN36" s="39"/>
      <c r="ARO36" s="40"/>
      <c r="ARP36" s="40"/>
      <c r="ARQ36" s="40"/>
      <c r="ARR36" s="40"/>
      <c r="ARS36" s="19"/>
      <c r="ART36" s="19"/>
      <c r="ARU36" s="18"/>
      <c r="ARV36" s="18"/>
      <c r="ARW36" s="39"/>
      <c r="ARX36" s="39"/>
      <c r="ARY36" s="39"/>
      <c r="ARZ36" s="39"/>
      <c r="ASA36" s="40"/>
      <c r="ASB36" s="40"/>
      <c r="ASC36" s="40"/>
      <c r="ASD36" s="40"/>
      <c r="ASE36" s="19"/>
      <c r="ASF36" s="19"/>
      <c r="ASG36" s="18"/>
      <c r="ASH36" s="18"/>
      <c r="ASI36" s="39"/>
      <c r="ASJ36" s="39"/>
      <c r="ASK36" s="39"/>
      <c r="ASL36" s="39"/>
      <c r="ASM36" s="40"/>
      <c r="ASN36" s="40"/>
      <c r="ASO36" s="40"/>
      <c r="ASP36" s="40"/>
      <c r="ASQ36" s="19"/>
      <c r="ASR36" s="19"/>
      <c r="ASS36" s="18"/>
      <c r="AST36" s="18"/>
      <c r="ASU36" s="39"/>
      <c r="ASV36" s="39"/>
      <c r="ASW36" s="39"/>
      <c r="ASX36" s="39"/>
      <c r="ASY36" s="40"/>
      <c r="ASZ36" s="40"/>
      <c r="ATA36" s="40"/>
      <c r="ATB36" s="40"/>
      <c r="ATC36" s="19"/>
      <c r="ATD36" s="19"/>
      <c r="ATE36" s="18"/>
      <c r="ATF36" s="18"/>
      <c r="ATG36" s="39"/>
      <c r="ATH36" s="39"/>
      <c r="ATI36" s="39"/>
      <c r="ATJ36" s="39"/>
      <c r="ATK36" s="40"/>
      <c r="ATL36" s="40"/>
      <c r="ATM36" s="40"/>
      <c r="ATN36" s="40"/>
      <c r="ATO36" s="19"/>
      <c r="ATP36" s="19"/>
      <c r="ATQ36" s="18"/>
      <c r="ATR36" s="18"/>
      <c r="ATS36" s="39"/>
      <c r="ATT36" s="39"/>
      <c r="ATU36" s="39"/>
      <c r="ATV36" s="39"/>
      <c r="ATW36" s="40"/>
      <c r="ATX36" s="40"/>
      <c r="ATY36" s="40"/>
      <c r="ATZ36" s="40"/>
      <c r="AUA36" s="19"/>
      <c r="AUB36" s="19"/>
      <c r="AUC36" s="18"/>
      <c r="AUD36" s="18"/>
      <c r="AUE36" s="39"/>
      <c r="AUF36" s="39"/>
      <c r="AUG36" s="39"/>
      <c r="AUH36" s="39"/>
      <c r="AUI36" s="40"/>
      <c r="AUJ36" s="40"/>
      <c r="AUK36" s="40"/>
      <c r="AUL36" s="40"/>
      <c r="AUM36" s="19"/>
      <c r="AUN36" s="19"/>
      <c r="AUO36" s="18"/>
      <c r="AUP36" s="18"/>
      <c r="AUQ36" s="39"/>
      <c r="AUR36" s="39"/>
      <c r="AUS36" s="39"/>
      <c r="AUT36" s="39"/>
      <c r="AUU36" s="40"/>
      <c r="AUV36" s="40"/>
      <c r="AUW36" s="40"/>
      <c r="AUX36" s="40"/>
      <c r="AUY36" s="19"/>
      <c r="AUZ36" s="19"/>
      <c r="AVA36" s="18"/>
      <c r="AVB36" s="18"/>
      <c r="AVC36" s="39"/>
      <c r="AVD36" s="39"/>
      <c r="AVE36" s="39"/>
      <c r="AVF36" s="39"/>
      <c r="AVG36" s="40"/>
      <c r="AVH36" s="40"/>
      <c r="AVI36" s="40"/>
      <c r="AVJ36" s="40"/>
      <c r="AVK36" s="19"/>
      <c r="AVL36" s="19"/>
      <c r="AVM36" s="18"/>
      <c r="AVN36" s="18"/>
      <c r="AVO36" s="39"/>
      <c r="AVP36" s="39"/>
      <c r="AVQ36" s="39"/>
      <c r="AVR36" s="39"/>
      <c r="AVS36" s="40"/>
      <c r="AVT36" s="40"/>
      <c r="AVU36" s="40"/>
      <c r="AVV36" s="40"/>
      <c r="AVW36" s="19"/>
      <c r="AVX36" s="19"/>
      <c r="AVY36" s="18"/>
      <c r="AVZ36" s="18"/>
      <c r="AWA36" s="39"/>
      <c r="AWB36" s="39"/>
      <c r="AWC36" s="39"/>
      <c r="AWD36" s="39"/>
      <c r="AWE36" s="40"/>
      <c r="AWF36" s="40"/>
      <c r="AWG36" s="40"/>
      <c r="AWH36" s="40"/>
      <c r="AWI36" s="19"/>
      <c r="AWJ36" s="19"/>
      <c r="AWK36" s="18"/>
      <c r="AWL36" s="18"/>
      <c r="AWM36" s="39"/>
      <c r="AWN36" s="39"/>
      <c r="AWO36" s="39"/>
      <c r="AWP36" s="39"/>
      <c r="AWQ36" s="40"/>
      <c r="AWR36" s="40"/>
      <c r="AWS36" s="40"/>
      <c r="AWT36" s="40"/>
      <c r="AWU36" s="19"/>
      <c r="AWV36" s="19"/>
      <c r="AWW36" s="18"/>
      <c r="AWX36" s="18"/>
      <c r="AWY36" s="39"/>
      <c r="AWZ36" s="39"/>
      <c r="AXA36" s="39"/>
      <c r="AXB36" s="39"/>
      <c r="AXC36" s="40"/>
      <c r="AXD36" s="40"/>
      <c r="AXE36" s="40"/>
      <c r="AXF36" s="40"/>
      <c r="AXG36" s="19"/>
      <c r="AXH36" s="19"/>
      <c r="AXI36" s="18"/>
      <c r="AXJ36" s="18"/>
      <c r="AXK36" s="39"/>
      <c r="AXL36" s="39"/>
      <c r="AXM36" s="39"/>
      <c r="AXN36" s="39"/>
      <c r="AXO36" s="40"/>
      <c r="AXP36" s="40"/>
      <c r="AXQ36" s="40"/>
      <c r="AXR36" s="40"/>
      <c r="AXS36" s="19"/>
      <c r="AXT36" s="19"/>
      <c r="AXU36" s="18"/>
      <c r="AXV36" s="18"/>
      <c r="AXW36" s="39"/>
      <c r="AXX36" s="39"/>
      <c r="AXY36" s="39"/>
      <c r="AXZ36" s="39"/>
      <c r="AYA36" s="40"/>
      <c r="AYB36" s="40"/>
      <c r="AYC36" s="40"/>
      <c r="AYD36" s="40"/>
      <c r="AYE36" s="19"/>
      <c r="AYF36" s="19"/>
      <c r="AYG36" s="18"/>
      <c r="AYH36" s="18"/>
      <c r="AYI36" s="39"/>
      <c r="AYJ36" s="39"/>
      <c r="AYK36" s="39"/>
      <c r="AYL36" s="39"/>
      <c r="AYM36" s="40"/>
      <c r="AYN36" s="40"/>
      <c r="AYO36" s="40"/>
      <c r="AYP36" s="40"/>
      <c r="AYQ36" s="19"/>
      <c r="AYR36" s="19"/>
      <c r="AYS36" s="18"/>
      <c r="AYT36" s="18"/>
      <c r="AYU36" s="39"/>
      <c r="AYV36" s="39"/>
      <c r="AYW36" s="39"/>
      <c r="AYX36" s="39"/>
      <c r="AYY36" s="40"/>
      <c r="AYZ36" s="40"/>
      <c r="AZA36" s="40"/>
      <c r="AZB36" s="40"/>
      <c r="AZC36" s="19"/>
      <c r="AZD36" s="19"/>
      <c r="AZE36" s="18"/>
      <c r="AZF36" s="18"/>
      <c r="AZG36" s="39"/>
      <c r="AZH36" s="39"/>
      <c r="AZI36" s="39"/>
      <c r="AZJ36" s="39"/>
      <c r="AZK36" s="40"/>
      <c r="AZL36" s="40"/>
      <c r="AZM36" s="40"/>
      <c r="AZN36" s="40"/>
      <c r="AZO36" s="19"/>
      <c r="AZP36" s="19"/>
      <c r="AZQ36" s="18"/>
      <c r="AZR36" s="18"/>
      <c r="AZS36" s="39"/>
      <c r="AZT36" s="39"/>
      <c r="AZU36" s="39"/>
      <c r="AZV36" s="39"/>
      <c r="AZW36" s="40"/>
      <c r="AZX36" s="40"/>
      <c r="AZY36" s="40"/>
      <c r="AZZ36" s="40"/>
      <c r="BAA36" s="19"/>
      <c r="BAB36" s="19"/>
      <c r="BAC36" s="18"/>
      <c r="BAD36" s="18"/>
      <c r="BAE36" s="39"/>
      <c r="BAF36" s="39"/>
      <c r="BAG36" s="39"/>
      <c r="BAH36" s="39"/>
      <c r="BAI36" s="40"/>
      <c r="BAJ36" s="40"/>
      <c r="BAK36" s="40"/>
      <c r="BAL36" s="40"/>
      <c r="BAM36" s="19"/>
      <c r="BAN36" s="19"/>
      <c r="BAO36" s="18"/>
      <c r="BAP36" s="18"/>
      <c r="BAQ36" s="39"/>
      <c r="BAR36" s="39"/>
      <c r="BAS36" s="39"/>
      <c r="BAT36" s="39"/>
      <c r="BAU36" s="40"/>
      <c r="BAV36" s="40"/>
      <c r="BAW36" s="40"/>
      <c r="BAX36" s="40"/>
      <c r="BAY36" s="19"/>
      <c r="BAZ36" s="19"/>
      <c r="BBA36" s="18"/>
      <c r="BBB36" s="18"/>
      <c r="BBC36" s="39"/>
      <c r="BBD36" s="39"/>
      <c r="BBE36" s="39"/>
      <c r="BBF36" s="39"/>
      <c r="BBG36" s="40"/>
      <c r="BBH36" s="40"/>
      <c r="BBI36" s="40"/>
      <c r="BBJ36" s="40"/>
      <c r="BBK36" s="19"/>
      <c r="BBL36" s="19"/>
      <c r="BBM36" s="18"/>
      <c r="BBN36" s="18"/>
      <c r="BBO36" s="39"/>
      <c r="BBP36" s="39"/>
      <c r="BBQ36" s="39"/>
      <c r="BBR36" s="39"/>
      <c r="BBS36" s="40"/>
      <c r="BBT36" s="40"/>
      <c r="BBU36" s="40"/>
      <c r="BBV36" s="40"/>
      <c r="BBW36" s="19"/>
      <c r="BBX36" s="19"/>
      <c r="BBY36" s="18"/>
      <c r="BBZ36" s="18"/>
      <c r="BCA36" s="39"/>
      <c r="BCB36" s="39"/>
      <c r="BCC36" s="39"/>
      <c r="BCD36" s="39"/>
      <c r="BCE36" s="40"/>
      <c r="BCF36" s="40"/>
      <c r="BCG36" s="40"/>
      <c r="BCH36" s="40"/>
      <c r="BCI36" s="19"/>
      <c r="BCJ36" s="19"/>
      <c r="BCK36" s="18"/>
      <c r="BCL36" s="18"/>
      <c r="BCM36" s="39"/>
      <c r="BCN36" s="39"/>
      <c r="BCO36" s="39"/>
      <c r="BCP36" s="39"/>
      <c r="BCQ36" s="40"/>
      <c r="BCR36" s="40"/>
      <c r="BCS36" s="40"/>
      <c r="BCT36" s="40"/>
      <c r="BCU36" s="19"/>
      <c r="BCV36" s="19"/>
      <c r="BCW36" s="18"/>
      <c r="BCX36" s="18"/>
      <c r="BCY36" s="39"/>
      <c r="BCZ36" s="39"/>
      <c r="BDA36" s="39"/>
      <c r="BDB36" s="39"/>
      <c r="BDC36" s="40"/>
      <c r="BDD36" s="40"/>
      <c r="BDE36" s="40"/>
      <c r="BDF36" s="40"/>
      <c r="BDG36" s="19"/>
      <c r="BDH36" s="19"/>
      <c r="BDI36" s="18"/>
      <c r="BDJ36" s="18"/>
      <c r="BDK36" s="39"/>
      <c r="BDL36" s="39"/>
      <c r="BDM36" s="39"/>
      <c r="BDN36" s="39"/>
      <c r="BDO36" s="40"/>
      <c r="BDP36" s="40"/>
      <c r="BDQ36" s="40"/>
      <c r="BDR36" s="40"/>
      <c r="BDS36" s="19"/>
      <c r="BDT36" s="19"/>
      <c r="BDU36" s="18"/>
      <c r="BDV36" s="18"/>
      <c r="BDW36" s="39"/>
      <c r="BDX36" s="39"/>
      <c r="BDY36" s="39"/>
      <c r="BDZ36" s="39"/>
      <c r="BEA36" s="40"/>
      <c r="BEB36" s="40"/>
      <c r="BEC36" s="40"/>
      <c r="BED36" s="40"/>
      <c r="BEE36" s="19"/>
      <c r="BEF36" s="19"/>
      <c r="BEG36" s="18"/>
      <c r="BEH36" s="18"/>
      <c r="BEI36" s="39"/>
      <c r="BEJ36" s="39"/>
      <c r="BEK36" s="39"/>
      <c r="BEL36" s="39"/>
      <c r="BEM36" s="40"/>
      <c r="BEN36" s="40"/>
      <c r="BEO36" s="40"/>
      <c r="BEP36" s="40"/>
      <c r="BEQ36" s="19"/>
      <c r="BER36" s="19"/>
      <c r="BES36" s="18"/>
      <c r="BET36" s="18"/>
      <c r="BEU36" s="39"/>
      <c r="BEV36" s="39"/>
      <c r="BEW36" s="39"/>
      <c r="BEX36" s="39"/>
      <c r="BEY36" s="40"/>
      <c r="BEZ36" s="40"/>
      <c r="BFA36" s="40"/>
      <c r="BFB36" s="40"/>
      <c r="BFC36" s="19"/>
      <c r="BFD36" s="19"/>
      <c r="BFE36" s="18"/>
      <c r="BFF36" s="18"/>
      <c r="BFG36" s="39"/>
      <c r="BFH36" s="39"/>
      <c r="BFI36" s="39"/>
      <c r="BFJ36" s="39"/>
      <c r="BFK36" s="40"/>
      <c r="BFL36" s="40"/>
      <c r="BFM36" s="40"/>
      <c r="BFN36" s="40"/>
      <c r="BFO36" s="19"/>
      <c r="BFP36" s="19"/>
      <c r="BFQ36" s="18"/>
      <c r="BFR36" s="18"/>
      <c r="BFS36" s="39"/>
      <c r="BFT36" s="39"/>
      <c r="BFU36" s="39"/>
      <c r="BFV36" s="39"/>
      <c r="BFW36" s="40"/>
      <c r="BFX36" s="40"/>
      <c r="BFY36" s="40"/>
      <c r="BFZ36" s="40"/>
      <c r="BGA36" s="19"/>
      <c r="BGB36" s="19"/>
      <c r="BGC36" s="18"/>
      <c r="BGD36" s="18"/>
      <c r="BGE36" s="39"/>
      <c r="BGF36" s="39"/>
      <c r="BGG36" s="39"/>
      <c r="BGH36" s="39"/>
      <c r="BGI36" s="40"/>
      <c r="BGJ36" s="40"/>
      <c r="BGK36" s="40"/>
      <c r="BGL36" s="40"/>
      <c r="BGM36" s="19"/>
      <c r="BGN36" s="19"/>
      <c r="BGO36" s="18"/>
      <c r="BGP36" s="18"/>
      <c r="BGQ36" s="39"/>
      <c r="BGR36" s="39"/>
      <c r="BGS36" s="39"/>
      <c r="BGT36" s="39"/>
      <c r="BGU36" s="40"/>
      <c r="BGV36" s="40"/>
      <c r="BGW36" s="40"/>
      <c r="BGX36" s="40"/>
      <c r="BGY36" s="19"/>
      <c r="BGZ36" s="19"/>
      <c r="BHA36" s="18"/>
      <c r="BHB36" s="18"/>
      <c r="BHC36" s="39"/>
      <c r="BHD36" s="39"/>
      <c r="BHE36" s="39"/>
      <c r="BHF36" s="39"/>
      <c r="BHG36" s="40"/>
      <c r="BHH36" s="40"/>
      <c r="BHI36" s="40"/>
      <c r="BHJ36" s="40"/>
      <c r="BHK36" s="19"/>
      <c r="BHL36" s="19"/>
      <c r="BHM36" s="18"/>
      <c r="BHN36" s="18"/>
      <c r="BHO36" s="39"/>
      <c r="BHP36" s="39"/>
      <c r="BHQ36" s="39"/>
      <c r="BHR36" s="39"/>
      <c r="BHS36" s="40"/>
      <c r="BHT36" s="40"/>
      <c r="BHU36" s="40"/>
      <c r="BHV36" s="40"/>
      <c r="BHW36" s="19"/>
      <c r="BHX36" s="19"/>
      <c r="BHY36" s="18"/>
      <c r="BHZ36" s="18"/>
      <c r="BIA36" s="39"/>
      <c r="BIB36" s="39"/>
      <c r="BIC36" s="39"/>
      <c r="BID36" s="39"/>
      <c r="BIE36" s="40"/>
      <c r="BIF36" s="40"/>
      <c r="BIG36" s="40"/>
      <c r="BIH36" s="40"/>
      <c r="BII36" s="19"/>
      <c r="BIJ36" s="19"/>
      <c r="BIK36" s="18"/>
      <c r="BIL36" s="18"/>
      <c r="BIM36" s="39"/>
      <c r="BIN36" s="39"/>
      <c r="BIO36" s="39"/>
      <c r="BIP36" s="39"/>
      <c r="BIQ36" s="40"/>
      <c r="BIR36" s="40"/>
      <c r="BIS36" s="40"/>
      <c r="BIT36" s="40"/>
      <c r="BIU36" s="19"/>
      <c r="BIV36" s="19"/>
      <c r="BIW36" s="18"/>
      <c r="BIX36" s="18"/>
      <c r="BIY36" s="39"/>
      <c r="BIZ36" s="39"/>
      <c r="BJA36" s="39"/>
      <c r="BJB36" s="39"/>
      <c r="BJC36" s="40"/>
      <c r="BJD36" s="40"/>
      <c r="BJE36" s="40"/>
      <c r="BJF36" s="40"/>
      <c r="BJG36" s="19"/>
      <c r="BJH36" s="19"/>
      <c r="BJI36" s="18"/>
      <c r="BJJ36" s="18"/>
      <c r="BJK36" s="39"/>
      <c r="BJL36" s="39"/>
      <c r="BJM36" s="39"/>
      <c r="BJN36" s="39"/>
      <c r="BJO36" s="40"/>
      <c r="BJP36" s="40"/>
      <c r="BJQ36" s="40"/>
      <c r="BJR36" s="40"/>
      <c r="BJS36" s="19"/>
      <c r="BJT36" s="19"/>
      <c r="BJU36" s="18"/>
      <c r="BJV36" s="18"/>
      <c r="BJW36" s="39"/>
      <c r="BJX36" s="39"/>
      <c r="BJY36" s="39"/>
      <c r="BJZ36" s="39"/>
      <c r="BKA36" s="40"/>
      <c r="BKB36" s="40"/>
      <c r="BKC36" s="40"/>
      <c r="BKD36" s="40"/>
      <c r="BKE36" s="19"/>
      <c r="BKF36" s="19"/>
      <c r="BKG36" s="18"/>
      <c r="BKH36" s="18"/>
      <c r="BKI36" s="39"/>
      <c r="BKJ36" s="39"/>
      <c r="BKK36" s="39"/>
      <c r="BKL36" s="39"/>
      <c r="BKM36" s="40"/>
      <c r="BKN36" s="40"/>
      <c r="BKO36" s="40"/>
      <c r="BKP36" s="40"/>
      <c r="BKQ36" s="19"/>
      <c r="BKR36" s="19"/>
      <c r="BKS36" s="18"/>
      <c r="BKT36" s="18"/>
      <c r="BKU36" s="39"/>
      <c r="BKV36" s="39"/>
      <c r="BKW36" s="39"/>
      <c r="BKX36" s="39"/>
      <c r="BKY36" s="40"/>
      <c r="BKZ36" s="40"/>
      <c r="BLA36" s="40"/>
      <c r="BLB36" s="40"/>
      <c r="BLC36" s="19"/>
      <c r="BLD36" s="19"/>
      <c r="BLE36" s="18"/>
      <c r="BLF36" s="18"/>
      <c r="BLG36" s="39"/>
      <c r="BLH36" s="39"/>
      <c r="BLI36" s="39"/>
      <c r="BLJ36" s="39"/>
      <c r="BLK36" s="40"/>
      <c r="BLL36" s="40"/>
      <c r="BLM36" s="40"/>
      <c r="BLN36" s="40"/>
      <c r="BLO36" s="19"/>
      <c r="BLP36" s="19"/>
      <c r="BLQ36" s="18"/>
      <c r="BLR36" s="18"/>
      <c r="BLS36" s="39"/>
      <c r="BLT36" s="39"/>
      <c r="BLU36" s="39"/>
      <c r="BLV36" s="39"/>
      <c r="BLW36" s="40"/>
      <c r="BLX36" s="40"/>
      <c r="BLY36" s="40"/>
      <c r="BLZ36" s="40"/>
      <c r="BMA36" s="19"/>
      <c r="BMB36" s="19"/>
      <c r="BMC36" s="18"/>
      <c r="BMD36" s="18"/>
      <c r="BME36" s="39"/>
      <c r="BMF36" s="39"/>
      <c r="BMG36" s="39"/>
      <c r="BMH36" s="39"/>
      <c r="BMI36" s="40"/>
      <c r="BMJ36" s="40"/>
      <c r="BMK36" s="40"/>
      <c r="BML36" s="40"/>
      <c r="BMM36" s="19"/>
      <c r="BMN36" s="19"/>
      <c r="BMO36" s="18"/>
      <c r="BMP36" s="18"/>
      <c r="BMQ36" s="39"/>
      <c r="BMR36" s="39"/>
      <c r="BMS36" s="39"/>
      <c r="BMT36" s="39"/>
      <c r="BMU36" s="40"/>
      <c r="BMV36" s="40"/>
      <c r="BMW36" s="40"/>
      <c r="BMX36" s="40"/>
      <c r="BMY36" s="19"/>
      <c r="BMZ36" s="19"/>
      <c r="BNA36" s="18"/>
      <c r="BNB36" s="18"/>
      <c r="BNC36" s="39"/>
      <c r="BND36" s="39"/>
      <c r="BNE36" s="39"/>
      <c r="BNF36" s="39"/>
      <c r="BNG36" s="40"/>
      <c r="BNH36" s="40"/>
      <c r="BNI36" s="40"/>
      <c r="BNJ36" s="40"/>
      <c r="BNK36" s="19"/>
      <c r="BNL36" s="19"/>
      <c r="BNM36" s="18"/>
      <c r="BNN36" s="18"/>
      <c r="BNO36" s="39"/>
      <c r="BNP36" s="39"/>
      <c r="BNQ36" s="39"/>
      <c r="BNR36" s="39"/>
      <c r="BNS36" s="40"/>
      <c r="BNT36" s="40"/>
      <c r="BNU36" s="40"/>
      <c r="BNV36" s="40"/>
      <c r="BNW36" s="19"/>
      <c r="BNX36" s="19"/>
      <c r="BNY36" s="18"/>
      <c r="BNZ36" s="18"/>
      <c r="BOA36" s="39"/>
      <c r="BOB36" s="39"/>
      <c r="BOC36" s="39"/>
      <c r="BOD36" s="39"/>
      <c r="BOE36" s="40"/>
      <c r="BOF36" s="40"/>
      <c r="BOG36" s="40"/>
      <c r="BOH36" s="40"/>
      <c r="BOI36" s="19"/>
      <c r="BOJ36" s="19"/>
      <c r="BOK36" s="18"/>
      <c r="BOL36" s="18"/>
      <c r="BOM36" s="39"/>
      <c r="BON36" s="39"/>
      <c r="BOO36" s="39"/>
      <c r="BOP36" s="39"/>
      <c r="BOQ36" s="40"/>
      <c r="BOR36" s="40"/>
      <c r="BOS36" s="40"/>
      <c r="BOT36" s="40"/>
      <c r="BOU36" s="19"/>
      <c r="BOV36" s="19"/>
      <c r="BOW36" s="18"/>
      <c r="BOX36" s="18"/>
      <c r="BOY36" s="39"/>
      <c r="BOZ36" s="39"/>
      <c r="BPA36" s="39"/>
      <c r="BPB36" s="39"/>
      <c r="BPC36" s="40"/>
      <c r="BPD36" s="40"/>
      <c r="BPE36" s="40"/>
      <c r="BPF36" s="40"/>
      <c r="BPG36" s="19"/>
      <c r="BPH36" s="19"/>
      <c r="BPI36" s="18"/>
      <c r="BPJ36" s="18"/>
      <c r="BPK36" s="39"/>
      <c r="BPL36" s="39"/>
      <c r="BPM36" s="39"/>
      <c r="BPN36" s="39"/>
      <c r="BPO36" s="40"/>
      <c r="BPP36" s="40"/>
      <c r="BPQ36" s="40"/>
      <c r="BPR36" s="40"/>
      <c r="BPS36" s="19"/>
      <c r="BPT36" s="19"/>
      <c r="BPU36" s="18"/>
      <c r="BPV36" s="18"/>
      <c r="BPW36" s="39"/>
      <c r="BPX36" s="39"/>
      <c r="BPY36" s="39"/>
      <c r="BPZ36" s="39"/>
      <c r="BQA36" s="40"/>
      <c r="BQB36" s="40"/>
      <c r="BQC36" s="40"/>
      <c r="BQD36" s="40"/>
      <c r="BQE36" s="19"/>
      <c r="BQF36" s="19"/>
      <c r="BQG36" s="18"/>
      <c r="BQH36" s="18"/>
      <c r="BQI36" s="39"/>
      <c r="BQJ36" s="39"/>
      <c r="BQK36" s="39"/>
      <c r="BQL36" s="39"/>
      <c r="BQM36" s="40"/>
      <c r="BQN36" s="40"/>
      <c r="BQO36" s="40"/>
      <c r="BQP36" s="40"/>
      <c r="BQQ36" s="19"/>
      <c r="BQR36" s="19"/>
      <c r="BQS36" s="18"/>
      <c r="BQT36" s="18"/>
      <c r="BQU36" s="39"/>
      <c r="BQV36" s="39"/>
      <c r="BQW36" s="39"/>
      <c r="BQX36" s="39"/>
      <c r="BQY36" s="40"/>
      <c r="BQZ36" s="40"/>
      <c r="BRA36" s="40"/>
      <c r="BRB36" s="40"/>
      <c r="BRC36" s="19"/>
      <c r="BRD36" s="19"/>
      <c r="BRE36" s="18"/>
      <c r="BRF36" s="18"/>
      <c r="BRG36" s="39"/>
      <c r="BRH36" s="39"/>
      <c r="BRI36" s="39"/>
      <c r="BRJ36" s="39"/>
      <c r="BRK36" s="40"/>
      <c r="BRL36" s="40"/>
      <c r="BRM36" s="40"/>
      <c r="BRN36" s="40"/>
      <c r="BRO36" s="19"/>
      <c r="BRP36" s="19"/>
      <c r="BRQ36" s="18"/>
      <c r="BRR36" s="18"/>
      <c r="BRS36" s="39"/>
      <c r="BRT36" s="39"/>
      <c r="BRU36" s="39"/>
      <c r="BRV36" s="39"/>
      <c r="BRW36" s="40"/>
      <c r="BRX36" s="40"/>
      <c r="BRY36" s="40"/>
      <c r="BRZ36" s="40"/>
      <c r="BSA36" s="19"/>
      <c r="BSB36" s="19"/>
      <c r="BSC36" s="18"/>
      <c r="BSD36" s="18"/>
      <c r="BSE36" s="39"/>
      <c r="BSF36" s="39"/>
      <c r="BSG36" s="39"/>
      <c r="BSH36" s="39"/>
      <c r="BSI36" s="40"/>
      <c r="BSJ36" s="40"/>
      <c r="BSK36" s="40"/>
      <c r="BSL36" s="40"/>
      <c r="BSM36" s="19"/>
      <c r="BSN36" s="19"/>
      <c r="BSO36" s="18"/>
      <c r="BSP36" s="18"/>
      <c r="BSQ36" s="39"/>
      <c r="BSR36" s="39"/>
      <c r="BSS36" s="39"/>
      <c r="BST36" s="39"/>
      <c r="BSU36" s="40"/>
      <c r="BSV36" s="40"/>
      <c r="BSW36" s="40"/>
      <c r="BSX36" s="40"/>
      <c r="BSY36" s="19"/>
      <c r="BSZ36" s="19"/>
      <c r="BTA36" s="18"/>
      <c r="BTB36" s="18"/>
      <c r="BTC36" s="39"/>
      <c r="BTD36" s="39"/>
      <c r="BTE36" s="39"/>
      <c r="BTF36" s="39"/>
      <c r="BTG36" s="40"/>
      <c r="BTH36" s="40"/>
      <c r="BTI36" s="40"/>
      <c r="BTJ36" s="40"/>
      <c r="BTK36" s="19"/>
      <c r="BTL36" s="19"/>
      <c r="BTM36" s="18"/>
      <c r="BTN36" s="18"/>
      <c r="BTO36" s="39"/>
      <c r="BTP36" s="39"/>
      <c r="BTQ36" s="39"/>
      <c r="BTR36" s="39"/>
      <c r="BTS36" s="40"/>
      <c r="BTT36" s="40"/>
      <c r="BTU36" s="40"/>
      <c r="BTV36" s="40"/>
      <c r="BTW36" s="19"/>
      <c r="BTX36" s="19"/>
      <c r="BTY36" s="18"/>
      <c r="BTZ36" s="18"/>
      <c r="BUA36" s="39"/>
      <c r="BUB36" s="39"/>
      <c r="BUC36" s="39"/>
      <c r="BUD36" s="39"/>
      <c r="BUE36" s="40"/>
      <c r="BUF36" s="40"/>
      <c r="BUG36" s="40"/>
      <c r="BUH36" s="40"/>
      <c r="BUI36" s="19"/>
      <c r="BUJ36" s="19"/>
      <c r="BUK36" s="18"/>
      <c r="BUL36" s="18"/>
      <c r="BUM36" s="39"/>
      <c r="BUN36" s="39"/>
      <c r="BUO36" s="39"/>
      <c r="BUP36" s="39"/>
      <c r="BUQ36" s="40"/>
      <c r="BUR36" s="40"/>
      <c r="BUS36" s="40"/>
      <c r="BUT36" s="40"/>
      <c r="BUU36" s="19"/>
      <c r="BUV36" s="19"/>
      <c r="BUW36" s="18"/>
      <c r="BUX36" s="18"/>
      <c r="BUY36" s="39"/>
      <c r="BUZ36" s="39"/>
      <c r="BVA36" s="39"/>
      <c r="BVB36" s="39"/>
      <c r="BVC36" s="40"/>
      <c r="BVD36" s="40"/>
      <c r="BVE36" s="40"/>
      <c r="BVF36" s="40"/>
      <c r="BVG36" s="19"/>
      <c r="BVH36" s="19"/>
      <c r="BVI36" s="18"/>
      <c r="BVJ36" s="18"/>
      <c r="BVK36" s="39"/>
      <c r="BVL36" s="39"/>
      <c r="BVM36" s="39"/>
      <c r="BVN36" s="39"/>
      <c r="BVO36" s="40"/>
      <c r="BVP36" s="40"/>
      <c r="BVQ36" s="40"/>
      <c r="BVR36" s="40"/>
      <c r="BVS36" s="19"/>
      <c r="BVT36" s="19"/>
      <c r="BVU36" s="18"/>
      <c r="BVV36" s="18"/>
      <c r="BVW36" s="39"/>
      <c r="BVX36" s="39"/>
      <c r="BVY36" s="39"/>
      <c r="BVZ36" s="39"/>
      <c r="BWA36" s="40"/>
      <c r="BWB36" s="40"/>
      <c r="BWC36" s="40"/>
      <c r="BWD36" s="40"/>
      <c r="BWE36" s="19"/>
      <c r="BWF36" s="19"/>
      <c r="BWG36" s="18"/>
      <c r="BWH36" s="18"/>
      <c r="BWI36" s="39"/>
      <c r="BWJ36" s="39"/>
      <c r="BWK36" s="39"/>
      <c r="BWL36" s="39"/>
      <c r="BWM36" s="40"/>
      <c r="BWN36" s="40"/>
      <c r="BWO36" s="40"/>
      <c r="BWP36" s="40"/>
      <c r="BWQ36" s="19"/>
      <c r="BWR36" s="19"/>
      <c r="BWS36" s="18"/>
      <c r="BWT36" s="18"/>
      <c r="BWU36" s="39"/>
      <c r="BWV36" s="39"/>
      <c r="BWW36" s="39"/>
      <c r="BWX36" s="39"/>
      <c r="BWY36" s="40"/>
      <c r="BWZ36" s="40"/>
      <c r="BXA36" s="40"/>
      <c r="BXB36" s="40"/>
      <c r="BXC36" s="19"/>
      <c r="BXD36" s="19"/>
      <c r="BXE36" s="18"/>
      <c r="BXF36" s="18"/>
      <c r="BXG36" s="39"/>
      <c r="BXH36" s="39"/>
      <c r="BXI36" s="39"/>
      <c r="BXJ36" s="39"/>
      <c r="BXK36" s="40"/>
      <c r="BXL36" s="40"/>
      <c r="BXM36" s="40"/>
      <c r="BXN36" s="40"/>
      <c r="BXO36" s="19"/>
      <c r="BXP36" s="19"/>
      <c r="BXQ36" s="18"/>
      <c r="BXR36" s="18"/>
      <c r="BXS36" s="39"/>
      <c r="BXT36" s="39"/>
      <c r="BXU36" s="39"/>
      <c r="BXV36" s="39"/>
      <c r="BXW36" s="40"/>
      <c r="BXX36" s="40"/>
      <c r="BXY36" s="40"/>
      <c r="BXZ36" s="40"/>
      <c r="BYA36" s="19"/>
      <c r="BYB36" s="19"/>
      <c r="BYC36" s="18"/>
      <c r="BYD36" s="18"/>
      <c r="BYE36" s="39"/>
      <c r="BYF36" s="39"/>
      <c r="BYG36" s="39"/>
      <c r="BYH36" s="39"/>
      <c r="BYI36" s="40"/>
      <c r="BYJ36" s="40"/>
      <c r="BYK36" s="40"/>
      <c r="BYL36" s="40"/>
      <c r="BYM36" s="19"/>
      <c r="BYN36" s="19"/>
      <c r="BYO36" s="18"/>
      <c r="BYP36" s="18"/>
      <c r="BYQ36" s="39"/>
      <c r="BYR36" s="39"/>
      <c r="BYS36" s="39"/>
      <c r="BYT36" s="39"/>
      <c r="BYU36" s="40"/>
      <c r="BYV36" s="40"/>
      <c r="BYW36" s="40"/>
      <c r="BYX36" s="40"/>
      <c r="BYY36" s="19"/>
      <c r="BYZ36" s="19"/>
      <c r="BZA36" s="18"/>
      <c r="BZB36" s="18"/>
      <c r="BZC36" s="39"/>
      <c r="BZD36" s="39"/>
      <c r="BZE36" s="39"/>
      <c r="BZF36" s="39"/>
      <c r="BZG36" s="40"/>
      <c r="BZH36" s="40"/>
      <c r="BZI36" s="40"/>
      <c r="BZJ36" s="40"/>
      <c r="BZK36" s="19"/>
      <c r="BZL36" s="19"/>
      <c r="BZM36" s="18"/>
      <c r="BZN36" s="18"/>
      <c r="BZO36" s="39"/>
      <c r="BZP36" s="39"/>
      <c r="BZQ36" s="39"/>
      <c r="BZR36" s="39"/>
      <c r="BZS36" s="40"/>
      <c r="BZT36" s="40"/>
      <c r="BZU36" s="40"/>
      <c r="BZV36" s="40"/>
      <c r="BZW36" s="19"/>
      <c r="BZX36" s="19"/>
      <c r="BZY36" s="18"/>
      <c r="BZZ36" s="18"/>
      <c r="CAA36" s="39"/>
      <c r="CAB36" s="39"/>
      <c r="CAC36" s="39"/>
      <c r="CAD36" s="39"/>
      <c r="CAE36" s="40"/>
      <c r="CAF36" s="40"/>
      <c r="CAG36" s="40"/>
      <c r="CAH36" s="40"/>
      <c r="CAI36" s="19"/>
      <c r="CAJ36" s="19"/>
      <c r="CAK36" s="18"/>
      <c r="CAL36" s="18"/>
      <c r="CAM36" s="39"/>
      <c r="CAN36" s="39"/>
      <c r="CAO36" s="39"/>
      <c r="CAP36" s="39"/>
      <c r="CAQ36" s="40"/>
      <c r="CAR36" s="40"/>
      <c r="CAS36" s="40"/>
      <c r="CAT36" s="40"/>
      <c r="CAU36" s="19"/>
      <c r="CAV36" s="19"/>
      <c r="CAW36" s="18"/>
      <c r="CAX36" s="18"/>
      <c r="CAY36" s="39"/>
      <c r="CAZ36" s="39"/>
      <c r="CBA36" s="39"/>
      <c r="CBB36" s="39"/>
      <c r="CBC36" s="40"/>
      <c r="CBD36" s="40"/>
      <c r="CBE36" s="40"/>
      <c r="CBF36" s="40"/>
      <c r="CBG36" s="19"/>
      <c r="CBH36" s="19"/>
      <c r="CBI36" s="18"/>
      <c r="CBJ36" s="18"/>
      <c r="CBK36" s="39"/>
      <c r="CBL36" s="39"/>
      <c r="CBM36" s="39"/>
      <c r="CBN36" s="39"/>
      <c r="CBO36" s="40"/>
      <c r="CBP36" s="40"/>
      <c r="CBQ36" s="40"/>
      <c r="CBR36" s="40"/>
      <c r="CBS36" s="19"/>
      <c r="CBT36" s="19"/>
      <c r="CBU36" s="18"/>
      <c r="CBV36" s="18"/>
      <c r="CBW36" s="39"/>
      <c r="CBX36" s="39"/>
      <c r="CBY36" s="39"/>
      <c r="CBZ36" s="39"/>
      <c r="CCA36" s="40"/>
      <c r="CCB36" s="40"/>
      <c r="CCC36" s="40"/>
      <c r="CCD36" s="40"/>
      <c r="CCE36" s="19"/>
      <c r="CCF36" s="19"/>
      <c r="CCG36" s="18"/>
      <c r="CCH36" s="18"/>
      <c r="CCI36" s="39"/>
      <c r="CCJ36" s="39"/>
      <c r="CCK36" s="39"/>
      <c r="CCL36" s="39"/>
      <c r="CCM36" s="40"/>
      <c r="CCN36" s="40"/>
      <c r="CCO36" s="40"/>
      <c r="CCP36" s="40"/>
      <c r="CCQ36" s="19"/>
      <c r="CCR36" s="19"/>
      <c r="CCS36" s="18"/>
      <c r="CCT36" s="18"/>
      <c r="CCU36" s="39"/>
      <c r="CCV36" s="39"/>
      <c r="CCW36" s="39"/>
      <c r="CCX36" s="39"/>
      <c r="CCY36" s="40"/>
      <c r="CCZ36" s="40"/>
      <c r="CDA36" s="40"/>
      <c r="CDB36" s="40"/>
      <c r="CDC36" s="19"/>
      <c r="CDD36" s="19"/>
      <c r="CDE36" s="18"/>
      <c r="CDF36" s="18"/>
      <c r="CDG36" s="39"/>
      <c r="CDH36" s="39"/>
      <c r="CDI36" s="39"/>
      <c r="CDJ36" s="39"/>
      <c r="CDK36" s="40"/>
      <c r="CDL36" s="40"/>
      <c r="CDM36" s="40"/>
      <c r="CDN36" s="40"/>
      <c r="CDO36" s="19"/>
      <c r="CDP36" s="19"/>
      <c r="CDQ36" s="18"/>
      <c r="CDR36" s="18"/>
      <c r="CDS36" s="39"/>
      <c r="CDT36" s="39"/>
      <c r="CDU36" s="39"/>
      <c r="CDV36" s="39"/>
      <c r="CDW36" s="40"/>
      <c r="CDX36" s="40"/>
      <c r="CDY36" s="40"/>
      <c r="CDZ36" s="40"/>
      <c r="CEA36" s="19"/>
      <c r="CEB36" s="19"/>
      <c r="CEC36" s="18"/>
      <c r="CED36" s="18"/>
      <c r="CEE36" s="39"/>
      <c r="CEF36" s="39"/>
      <c r="CEG36" s="39"/>
      <c r="CEH36" s="39"/>
      <c r="CEI36" s="40"/>
      <c r="CEJ36" s="40"/>
      <c r="CEK36" s="40"/>
      <c r="CEL36" s="40"/>
      <c r="CEM36" s="19"/>
      <c r="CEN36" s="19"/>
      <c r="CEO36" s="18"/>
      <c r="CEP36" s="18"/>
      <c r="CEQ36" s="39"/>
      <c r="CER36" s="39"/>
      <c r="CES36" s="39"/>
      <c r="CET36" s="39"/>
      <c r="CEU36" s="40"/>
      <c r="CEV36" s="40"/>
      <c r="CEW36" s="40"/>
      <c r="CEX36" s="40"/>
      <c r="CEY36" s="19"/>
      <c r="CEZ36" s="19"/>
      <c r="CFA36" s="18"/>
      <c r="CFB36" s="18"/>
      <c r="CFC36" s="39"/>
      <c r="CFD36" s="39"/>
      <c r="CFE36" s="39"/>
      <c r="CFF36" s="39"/>
      <c r="CFG36" s="40"/>
      <c r="CFH36" s="40"/>
      <c r="CFI36" s="40"/>
      <c r="CFJ36" s="40"/>
      <c r="CFK36" s="19"/>
      <c r="CFL36" s="19"/>
      <c r="CFM36" s="18"/>
      <c r="CFN36" s="18"/>
      <c r="CFO36" s="39"/>
      <c r="CFP36" s="39"/>
      <c r="CFQ36" s="39"/>
      <c r="CFR36" s="39"/>
      <c r="CFS36" s="40"/>
      <c r="CFT36" s="40"/>
      <c r="CFU36" s="40"/>
      <c r="CFV36" s="40"/>
      <c r="CFW36" s="19"/>
      <c r="CFX36" s="19"/>
      <c r="CFY36" s="18"/>
      <c r="CFZ36" s="18"/>
      <c r="CGA36" s="39"/>
      <c r="CGB36" s="39"/>
      <c r="CGC36" s="39"/>
      <c r="CGD36" s="39"/>
      <c r="CGE36" s="40"/>
      <c r="CGF36" s="40"/>
      <c r="CGG36" s="40"/>
      <c r="CGH36" s="40"/>
      <c r="CGI36" s="19"/>
      <c r="CGJ36" s="19"/>
      <c r="CGK36" s="18"/>
      <c r="CGL36" s="18"/>
      <c r="CGM36" s="39"/>
      <c r="CGN36" s="39"/>
      <c r="CGO36" s="39"/>
      <c r="CGP36" s="39"/>
      <c r="CGQ36" s="40"/>
      <c r="CGR36" s="40"/>
      <c r="CGS36" s="40"/>
      <c r="CGT36" s="40"/>
      <c r="CGU36" s="19"/>
      <c r="CGV36" s="19"/>
      <c r="CGW36" s="18"/>
      <c r="CGX36" s="18"/>
      <c r="CGY36" s="39"/>
      <c r="CGZ36" s="39"/>
      <c r="CHA36" s="39"/>
      <c r="CHB36" s="39"/>
      <c r="CHC36" s="40"/>
      <c r="CHD36" s="40"/>
      <c r="CHE36" s="40"/>
      <c r="CHF36" s="40"/>
      <c r="CHG36" s="19"/>
      <c r="CHH36" s="19"/>
      <c r="CHI36" s="18"/>
      <c r="CHJ36" s="18"/>
      <c r="CHK36" s="39"/>
      <c r="CHL36" s="39"/>
      <c r="CHM36" s="39"/>
      <c r="CHN36" s="39"/>
      <c r="CHO36" s="40"/>
      <c r="CHP36" s="40"/>
      <c r="CHQ36" s="40"/>
      <c r="CHR36" s="40"/>
      <c r="CHS36" s="19"/>
      <c r="CHT36" s="19"/>
      <c r="CHU36" s="18"/>
      <c r="CHV36" s="18"/>
      <c r="CHW36" s="39"/>
      <c r="CHX36" s="39"/>
      <c r="CHY36" s="39"/>
      <c r="CHZ36" s="39"/>
      <c r="CIA36" s="40"/>
      <c r="CIB36" s="40"/>
      <c r="CIC36" s="40"/>
      <c r="CID36" s="40"/>
      <c r="CIE36" s="19"/>
      <c r="CIF36" s="19"/>
      <c r="CIG36" s="18"/>
      <c r="CIH36" s="18"/>
      <c r="CII36" s="39"/>
      <c r="CIJ36" s="39"/>
      <c r="CIK36" s="39"/>
      <c r="CIL36" s="39"/>
      <c r="CIM36" s="40"/>
      <c r="CIN36" s="40"/>
      <c r="CIO36" s="40"/>
      <c r="CIP36" s="40"/>
      <c r="CIQ36" s="19"/>
      <c r="CIR36" s="19"/>
      <c r="CIS36" s="18"/>
      <c r="CIT36" s="18"/>
      <c r="CIU36" s="39"/>
      <c r="CIV36" s="39"/>
      <c r="CIW36" s="39"/>
      <c r="CIX36" s="39"/>
      <c r="CIY36" s="40"/>
      <c r="CIZ36" s="40"/>
      <c r="CJA36" s="40"/>
      <c r="CJB36" s="40"/>
      <c r="CJC36" s="19"/>
      <c r="CJD36" s="19"/>
      <c r="CJE36" s="18"/>
      <c r="CJF36" s="18"/>
      <c r="CJG36" s="39"/>
      <c r="CJH36" s="39"/>
      <c r="CJI36" s="39"/>
      <c r="CJJ36" s="39"/>
      <c r="CJK36" s="40"/>
      <c r="CJL36" s="40"/>
      <c r="CJM36" s="40"/>
      <c r="CJN36" s="40"/>
      <c r="CJO36" s="19"/>
      <c r="CJP36" s="19"/>
      <c r="CJQ36" s="18"/>
      <c r="CJR36" s="18"/>
      <c r="CJS36" s="39"/>
      <c r="CJT36" s="39"/>
      <c r="CJU36" s="39"/>
      <c r="CJV36" s="39"/>
      <c r="CJW36" s="40"/>
      <c r="CJX36" s="40"/>
      <c r="CJY36" s="40"/>
      <c r="CJZ36" s="40"/>
      <c r="CKA36" s="19"/>
      <c r="CKB36" s="19"/>
      <c r="CKC36" s="18"/>
      <c r="CKD36" s="18"/>
      <c r="CKE36" s="39"/>
      <c r="CKF36" s="39"/>
      <c r="CKG36" s="39"/>
      <c r="CKH36" s="39"/>
      <c r="CKI36" s="40"/>
      <c r="CKJ36" s="40"/>
      <c r="CKK36" s="40"/>
      <c r="CKL36" s="40"/>
      <c r="CKM36" s="19"/>
      <c r="CKN36" s="19"/>
      <c r="CKO36" s="18"/>
      <c r="CKP36" s="18"/>
      <c r="CKQ36" s="39"/>
      <c r="CKR36" s="39"/>
      <c r="CKS36" s="39"/>
      <c r="CKT36" s="39"/>
      <c r="CKU36" s="40"/>
      <c r="CKV36" s="40"/>
      <c r="CKW36" s="40"/>
      <c r="CKX36" s="40"/>
      <c r="CKY36" s="19"/>
      <c r="CKZ36" s="19"/>
      <c r="CLA36" s="18"/>
      <c r="CLB36" s="18"/>
      <c r="CLC36" s="39"/>
      <c r="CLD36" s="39"/>
      <c r="CLE36" s="39"/>
      <c r="CLF36" s="39"/>
      <c r="CLG36" s="40"/>
      <c r="CLH36" s="40"/>
      <c r="CLI36" s="40"/>
      <c r="CLJ36" s="40"/>
      <c r="CLK36" s="19"/>
      <c r="CLL36" s="19"/>
      <c r="CLM36" s="18"/>
      <c r="CLN36" s="18"/>
      <c r="CLO36" s="39"/>
      <c r="CLP36" s="39"/>
      <c r="CLQ36" s="39"/>
      <c r="CLR36" s="39"/>
      <c r="CLS36" s="40"/>
      <c r="CLT36" s="40"/>
      <c r="CLU36" s="40"/>
      <c r="CLV36" s="40"/>
      <c r="CLW36" s="19"/>
      <c r="CLX36" s="19"/>
      <c r="CLY36" s="18"/>
      <c r="CLZ36" s="18"/>
      <c r="CMA36" s="39"/>
      <c r="CMB36" s="39"/>
      <c r="CMC36" s="39"/>
      <c r="CMD36" s="39"/>
      <c r="CME36" s="40"/>
      <c r="CMF36" s="40"/>
      <c r="CMG36" s="40"/>
      <c r="CMH36" s="40"/>
      <c r="CMI36" s="19"/>
      <c r="CMJ36" s="19"/>
      <c r="CMK36" s="18"/>
      <c r="CML36" s="18"/>
      <c r="CMM36" s="39"/>
      <c r="CMN36" s="39"/>
      <c r="CMO36" s="39"/>
      <c r="CMP36" s="39"/>
      <c r="CMQ36" s="40"/>
      <c r="CMR36" s="40"/>
      <c r="CMS36" s="40"/>
      <c r="CMT36" s="40"/>
      <c r="CMU36" s="19"/>
      <c r="CMV36" s="19"/>
      <c r="CMW36" s="18"/>
      <c r="CMX36" s="18"/>
      <c r="CMY36" s="39"/>
      <c r="CMZ36" s="39"/>
      <c r="CNA36" s="39"/>
      <c r="CNB36" s="39"/>
      <c r="CNC36" s="40"/>
      <c r="CND36" s="40"/>
      <c r="CNE36" s="40"/>
      <c r="CNF36" s="40"/>
      <c r="CNG36" s="19"/>
      <c r="CNH36" s="19"/>
      <c r="CNI36" s="18"/>
      <c r="CNJ36" s="18"/>
      <c r="CNK36" s="39"/>
      <c r="CNL36" s="39"/>
      <c r="CNM36" s="39"/>
      <c r="CNN36" s="39"/>
      <c r="CNO36" s="40"/>
      <c r="CNP36" s="40"/>
      <c r="CNQ36" s="40"/>
      <c r="CNR36" s="40"/>
      <c r="CNS36" s="19"/>
      <c r="CNT36" s="19"/>
      <c r="CNU36" s="18"/>
      <c r="CNV36" s="18"/>
      <c r="CNW36" s="39"/>
      <c r="CNX36" s="39"/>
      <c r="CNY36" s="39"/>
      <c r="CNZ36" s="39"/>
      <c r="COA36" s="40"/>
      <c r="COB36" s="40"/>
      <c r="COC36" s="40"/>
      <c r="COD36" s="40"/>
      <c r="COE36" s="19"/>
      <c r="COF36" s="19"/>
      <c r="COG36" s="18"/>
      <c r="COH36" s="18"/>
      <c r="COI36" s="39"/>
      <c r="COJ36" s="39"/>
      <c r="COK36" s="39"/>
      <c r="COL36" s="39"/>
      <c r="COM36" s="40"/>
      <c r="CON36" s="40"/>
      <c r="COO36" s="40"/>
      <c r="COP36" s="40"/>
      <c r="COQ36" s="19"/>
      <c r="COR36" s="19"/>
      <c r="COS36" s="18"/>
      <c r="COT36" s="18"/>
      <c r="COU36" s="39"/>
      <c r="COV36" s="39"/>
      <c r="COW36" s="39"/>
      <c r="COX36" s="39"/>
      <c r="COY36" s="40"/>
      <c r="COZ36" s="40"/>
      <c r="CPA36" s="40"/>
      <c r="CPB36" s="40"/>
      <c r="CPC36" s="19"/>
      <c r="CPD36" s="19"/>
      <c r="CPE36" s="18"/>
      <c r="CPF36" s="18"/>
      <c r="CPG36" s="39"/>
      <c r="CPH36" s="39"/>
      <c r="CPI36" s="39"/>
      <c r="CPJ36" s="39"/>
      <c r="CPK36" s="40"/>
      <c r="CPL36" s="40"/>
      <c r="CPM36" s="40"/>
      <c r="CPN36" s="40"/>
      <c r="CPO36" s="19"/>
      <c r="CPP36" s="19"/>
      <c r="CPQ36" s="18"/>
      <c r="CPR36" s="18"/>
      <c r="CPS36" s="39"/>
      <c r="CPT36" s="39"/>
      <c r="CPU36" s="39"/>
      <c r="CPV36" s="39"/>
      <c r="CPW36" s="40"/>
      <c r="CPX36" s="40"/>
      <c r="CPY36" s="40"/>
      <c r="CPZ36" s="40"/>
      <c r="CQA36" s="19"/>
      <c r="CQB36" s="19"/>
      <c r="CQC36" s="18"/>
      <c r="CQD36" s="18"/>
      <c r="CQE36" s="39"/>
      <c r="CQF36" s="39"/>
      <c r="CQG36" s="39"/>
      <c r="CQH36" s="39"/>
      <c r="CQI36" s="40"/>
      <c r="CQJ36" s="40"/>
      <c r="CQK36" s="40"/>
      <c r="CQL36" s="40"/>
      <c r="CQM36" s="19"/>
      <c r="CQN36" s="19"/>
      <c r="CQO36" s="18"/>
      <c r="CQP36" s="18"/>
      <c r="CQQ36" s="39"/>
      <c r="CQR36" s="39"/>
      <c r="CQS36" s="39"/>
      <c r="CQT36" s="39"/>
      <c r="CQU36" s="40"/>
      <c r="CQV36" s="40"/>
      <c r="CQW36" s="40"/>
      <c r="CQX36" s="40"/>
      <c r="CQY36" s="19"/>
      <c r="CQZ36" s="19"/>
      <c r="CRA36" s="18"/>
      <c r="CRB36" s="18"/>
      <c r="CRC36" s="39"/>
      <c r="CRD36" s="39"/>
      <c r="CRE36" s="39"/>
      <c r="CRF36" s="39"/>
      <c r="CRG36" s="40"/>
      <c r="CRH36" s="40"/>
      <c r="CRI36" s="40"/>
      <c r="CRJ36" s="40"/>
      <c r="CRK36" s="19"/>
      <c r="CRL36" s="19"/>
      <c r="CRM36" s="18"/>
      <c r="CRN36" s="18"/>
      <c r="CRO36" s="39"/>
      <c r="CRP36" s="39"/>
      <c r="CRQ36" s="39"/>
      <c r="CRR36" s="39"/>
      <c r="CRS36" s="40"/>
      <c r="CRT36" s="40"/>
      <c r="CRU36" s="40"/>
      <c r="CRV36" s="40"/>
      <c r="CRW36" s="19"/>
      <c r="CRX36" s="19"/>
      <c r="CRY36" s="18"/>
      <c r="CRZ36" s="18"/>
      <c r="CSA36" s="39"/>
      <c r="CSB36" s="39"/>
      <c r="CSC36" s="39"/>
      <c r="CSD36" s="39"/>
      <c r="CSE36" s="40"/>
      <c r="CSF36" s="40"/>
      <c r="CSG36" s="40"/>
      <c r="CSH36" s="40"/>
      <c r="CSI36" s="19"/>
      <c r="CSJ36" s="19"/>
      <c r="CSK36" s="18"/>
      <c r="CSL36" s="18"/>
      <c r="CSM36" s="39"/>
      <c r="CSN36" s="39"/>
      <c r="CSO36" s="39"/>
      <c r="CSP36" s="39"/>
      <c r="CSQ36" s="40"/>
      <c r="CSR36" s="40"/>
      <c r="CSS36" s="40"/>
      <c r="CST36" s="40"/>
      <c r="CSU36" s="19"/>
      <c r="CSV36" s="19"/>
      <c r="CSW36" s="18"/>
      <c r="CSX36" s="18"/>
      <c r="CSY36" s="39"/>
      <c r="CSZ36" s="39"/>
      <c r="CTA36" s="39"/>
      <c r="CTB36" s="39"/>
      <c r="CTC36" s="40"/>
      <c r="CTD36" s="40"/>
      <c r="CTE36" s="40"/>
      <c r="CTF36" s="40"/>
      <c r="CTG36" s="19"/>
      <c r="CTH36" s="19"/>
      <c r="CTI36" s="18"/>
      <c r="CTJ36" s="18"/>
      <c r="CTK36" s="39"/>
      <c r="CTL36" s="39"/>
      <c r="CTM36" s="39"/>
      <c r="CTN36" s="39"/>
      <c r="CTO36" s="40"/>
      <c r="CTP36" s="40"/>
      <c r="CTQ36" s="40"/>
      <c r="CTR36" s="40"/>
      <c r="CTS36" s="19"/>
      <c r="CTT36" s="19"/>
      <c r="CTU36" s="18"/>
      <c r="CTV36" s="18"/>
      <c r="CTW36" s="39"/>
      <c r="CTX36" s="39"/>
      <c r="CTY36" s="39"/>
      <c r="CTZ36" s="39"/>
      <c r="CUA36" s="40"/>
      <c r="CUB36" s="40"/>
      <c r="CUC36" s="40"/>
      <c r="CUD36" s="40"/>
      <c r="CUE36" s="19"/>
      <c r="CUF36" s="19"/>
      <c r="CUG36" s="18"/>
      <c r="CUH36" s="18"/>
      <c r="CUI36" s="39"/>
      <c r="CUJ36" s="39"/>
      <c r="CUK36" s="39"/>
      <c r="CUL36" s="39"/>
      <c r="CUM36" s="40"/>
      <c r="CUN36" s="40"/>
      <c r="CUO36" s="40"/>
      <c r="CUP36" s="40"/>
      <c r="CUQ36" s="19"/>
      <c r="CUR36" s="19"/>
      <c r="CUS36" s="18"/>
      <c r="CUT36" s="18"/>
      <c r="CUU36" s="39"/>
      <c r="CUV36" s="39"/>
      <c r="CUW36" s="39"/>
      <c r="CUX36" s="39"/>
      <c r="CUY36" s="40"/>
      <c r="CUZ36" s="40"/>
      <c r="CVA36" s="40"/>
      <c r="CVB36" s="40"/>
      <c r="CVC36" s="19"/>
      <c r="CVD36" s="19"/>
      <c r="CVE36" s="18"/>
      <c r="CVF36" s="18"/>
      <c r="CVG36" s="39"/>
      <c r="CVH36" s="39"/>
      <c r="CVI36" s="39"/>
      <c r="CVJ36" s="39"/>
      <c r="CVK36" s="40"/>
      <c r="CVL36" s="40"/>
      <c r="CVM36" s="40"/>
      <c r="CVN36" s="40"/>
      <c r="CVO36" s="19"/>
      <c r="CVP36" s="19"/>
      <c r="CVQ36" s="18"/>
      <c r="CVR36" s="18"/>
      <c r="CVS36" s="39"/>
      <c r="CVT36" s="39"/>
      <c r="CVU36" s="39"/>
      <c r="CVV36" s="39"/>
      <c r="CVW36" s="40"/>
      <c r="CVX36" s="40"/>
      <c r="CVY36" s="40"/>
      <c r="CVZ36" s="40"/>
      <c r="CWA36" s="19"/>
      <c r="CWB36" s="19"/>
      <c r="CWC36" s="18"/>
      <c r="CWD36" s="18"/>
      <c r="CWE36" s="39"/>
      <c r="CWF36" s="39"/>
      <c r="CWG36" s="39"/>
      <c r="CWH36" s="39"/>
      <c r="CWI36" s="40"/>
      <c r="CWJ36" s="40"/>
      <c r="CWK36" s="40"/>
      <c r="CWL36" s="40"/>
      <c r="CWM36" s="19"/>
      <c r="CWN36" s="19"/>
      <c r="CWO36" s="18"/>
      <c r="CWP36" s="18"/>
      <c r="CWQ36" s="39"/>
      <c r="CWR36" s="39"/>
      <c r="CWS36" s="39"/>
      <c r="CWT36" s="39"/>
      <c r="CWU36" s="40"/>
      <c r="CWV36" s="40"/>
      <c r="CWW36" s="40"/>
      <c r="CWX36" s="40"/>
      <c r="CWY36" s="19"/>
      <c r="CWZ36" s="19"/>
      <c r="CXA36" s="18"/>
      <c r="CXB36" s="18"/>
      <c r="CXC36" s="39"/>
      <c r="CXD36" s="39"/>
      <c r="CXE36" s="39"/>
      <c r="CXF36" s="39"/>
      <c r="CXG36" s="40"/>
      <c r="CXH36" s="40"/>
      <c r="CXI36" s="40"/>
      <c r="CXJ36" s="40"/>
      <c r="CXK36" s="19"/>
      <c r="CXL36" s="19"/>
      <c r="CXM36" s="18"/>
      <c r="CXN36" s="18"/>
      <c r="CXO36" s="39"/>
      <c r="CXP36" s="39"/>
      <c r="CXQ36" s="39"/>
      <c r="CXR36" s="39"/>
      <c r="CXS36" s="40"/>
      <c r="CXT36" s="40"/>
      <c r="CXU36" s="40"/>
      <c r="CXV36" s="40"/>
      <c r="CXW36" s="19"/>
      <c r="CXX36" s="19"/>
      <c r="CXY36" s="18"/>
      <c r="CXZ36" s="18"/>
      <c r="CYA36" s="39"/>
      <c r="CYB36" s="39"/>
      <c r="CYC36" s="39"/>
      <c r="CYD36" s="39"/>
      <c r="CYE36" s="40"/>
      <c r="CYF36" s="40"/>
      <c r="CYG36" s="40"/>
      <c r="CYH36" s="40"/>
      <c r="CYI36" s="19"/>
      <c r="CYJ36" s="19"/>
      <c r="CYK36" s="18"/>
      <c r="CYL36" s="18"/>
      <c r="CYM36" s="39"/>
      <c r="CYN36" s="39"/>
      <c r="CYO36" s="39"/>
      <c r="CYP36" s="39"/>
      <c r="CYQ36" s="40"/>
      <c r="CYR36" s="40"/>
      <c r="CYS36" s="40"/>
      <c r="CYT36" s="40"/>
      <c r="CYU36" s="19"/>
      <c r="CYV36" s="19"/>
      <c r="CYW36" s="18"/>
      <c r="CYX36" s="18"/>
      <c r="CYY36" s="39"/>
      <c r="CYZ36" s="39"/>
      <c r="CZA36" s="39"/>
      <c r="CZB36" s="39"/>
      <c r="CZC36" s="40"/>
      <c r="CZD36" s="40"/>
      <c r="CZE36" s="40"/>
      <c r="CZF36" s="40"/>
      <c r="CZG36" s="19"/>
      <c r="CZH36" s="19"/>
      <c r="CZI36" s="18"/>
      <c r="CZJ36" s="18"/>
      <c r="CZK36" s="39"/>
      <c r="CZL36" s="39"/>
      <c r="CZM36" s="39"/>
      <c r="CZN36" s="39"/>
      <c r="CZO36" s="40"/>
      <c r="CZP36" s="40"/>
      <c r="CZQ36" s="40"/>
      <c r="CZR36" s="40"/>
      <c r="CZS36" s="19"/>
      <c r="CZT36" s="19"/>
      <c r="CZU36" s="18"/>
      <c r="CZV36" s="18"/>
      <c r="CZW36" s="39"/>
      <c r="CZX36" s="39"/>
      <c r="CZY36" s="39"/>
      <c r="CZZ36" s="39"/>
      <c r="DAA36" s="40"/>
      <c r="DAB36" s="40"/>
      <c r="DAC36" s="40"/>
      <c r="DAD36" s="40"/>
      <c r="DAE36" s="19"/>
      <c r="DAF36" s="19"/>
      <c r="DAG36" s="18"/>
      <c r="DAH36" s="18"/>
      <c r="DAI36" s="39"/>
      <c r="DAJ36" s="39"/>
      <c r="DAK36" s="39"/>
      <c r="DAL36" s="39"/>
      <c r="DAM36" s="40"/>
      <c r="DAN36" s="40"/>
      <c r="DAO36" s="40"/>
      <c r="DAP36" s="40"/>
      <c r="DAQ36" s="19"/>
      <c r="DAR36" s="19"/>
      <c r="DAS36" s="18"/>
      <c r="DAT36" s="18"/>
      <c r="DAU36" s="39"/>
      <c r="DAV36" s="39"/>
      <c r="DAW36" s="39"/>
      <c r="DAX36" s="39"/>
      <c r="DAY36" s="40"/>
      <c r="DAZ36" s="40"/>
      <c r="DBA36" s="40"/>
      <c r="DBB36" s="40"/>
      <c r="DBC36" s="19"/>
      <c r="DBD36" s="19"/>
      <c r="DBE36" s="18"/>
      <c r="DBF36" s="18"/>
      <c r="DBG36" s="39"/>
      <c r="DBH36" s="39"/>
      <c r="DBI36" s="39"/>
      <c r="DBJ36" s="39"/>
      <c r="DBK36" s="40"/>
      <c r="DBL36" s="40"/>
      <c r="DBM36" s="40"/>
      <c r="DBN36" s="40"/>
      <c r="DBO36" s="19"/>
      <c r="DBP36" s="19"/>
      <c r="DBQ36" s="18"/>
      <c r="DBR36" s="18"/>
      <c r="DBS36" s="39"/>
      <c r="DBT36" s="39"/>
      <c r="DBU36" s="39"/>
      <c r="DBV36" s="39"/>
      <c r="DBW36" s="40"/>
      <c r="DBX36" s="40"/>
      <c r="DBY36" s="40"/>
      <c r="DBZ36" s="40"/>
      <c r="DCA36" s="19"/>
      <c r="DCB36" s="19"/>
      <c r="DCC36" s="18"/>
      <c r="DCD36" s="18"/>
      <c r="DCE36" s="39"/>
      <c r="DCF36" s="39"/>
      <c r="DCG36" s="39"/>
      <c r="DCH36" s="39"/>
      <c r="DCI36" s="40"/>
      <c r="DCJ36" s="40"/>
      <c r="DCK36" s="40"/>
      <c r="DCL36" s="40"/>
      <c r="DCM36" s="19"/>
      <c r="DCN36" s="19"/>
      <c r="DCO36" s="18"/>
      <c r="DCP36" s="18"/>
      <c r="DCQ36" s="39"/>
      <c r="DCR36" s="39"/>
      <c r="DCS36" s="39"/>
      <c r="DCT36" s="39"/>
      <c r="DCU36" s="40"/>
      <c r="DCV36" s="40"/>
      <c r="DCW36" s="40"/>
      <c r="DCX36" s="40"/>
      <c r="DCY36" s="19"/>
      <c r="DCZ36" s="19"/>
      <c r="DDA36" s="18"/>
      <c r="DDB36" s="18"/>
      <c r="DDC36" s="39"/>
      <c r="DDD36" s="39"/>
      <c r="DDE36" s="39"/>
      <c r="DDF36" s="39"/>
      <c r="DDG36" s="40"/>
      <c r="DDH36" s="40"/>
      <c r="DDI36" s="40"/>
      <c r="DDJ36" s="40"/>
      <c r="DDK36" s="19"/>
      <c r="DDL36" s="19"/>
      <c r="DDM36" s="18"/>
      <c r="DDN36" s="18"/>
      <c r="DDO36" s="39"/>
      <c r="DDP36" s="39"/>
      <c r="DDQ36" s="39"/>
      <c r="DDR36" s="39"/>
      <c r="DDS36" s="40"/>
      <c r="DDT36" s="40"/>
      <c r="DDU36" s="40"/>
      <c r="DDV36" s="40"/>
      <c r="DDW36" s="19"/>
      <c r="DDX36" s="19"/>
      <c r="DDY36" s="18"/>
      <c r="DDZ36" s="18"/>
      <c r="DEA36" s="39"/>
      <c r="DEB36" s="39"/>
      <c r="DEC36" s="39"/>
      <c r="DED36" s="39"/>
      <c r="DEE36" s="40"/>
      <c r="DEF36" s="40"/>
      <c r="DEG36" s="40"/>
      <c r="DEH36" s="40"/>
      <c r="DEI36" s="19"/>
      <c r="DEJ36" s="19"/>
      <c r="DEK36" s="18"/>
      <c r="DEL36" s="18"/>
      <c r="DEM36" s="39"/>
      <c r="DEN36" s="39"/>
      <c r="DEO36" s="39"/>
      <c r="DEP36" s="39"/>
      <c r="DEQ36" s="40"/>
      <c r="DER36" s="40"/>
      <c r="DES36" s="40"/>
      <c r="DET36" s="40"/>
      <c r="DEU36" s="19"/>
      <c r="DEV36" s="19"/>
      <c r="DEW36" s="18"/>
      <c r="DEX36" s="18"/>
      <c r="DEY36" s="39"/>
      <c r="DEZ36" s="39"/>
      <c r="DFA36" s="39"/>
      <c r="DFB36" s="39"/>
      <c r="DFC36" s="40"/>
      <c r="DFD36" s="40"/>
      <c r="DFE36" s="40"/>
      <c r="DFF36" s="40"/>
      <c r="DFG36" s="19"/>
      <c r="DFH36" s="19"/>
      <c r="DFI36" s="18"/>
      <c r="DFJ36" s="18"/>
      <c r="DFK36" s="39"/>
      <c r="DFL36" s="39"/>
      <c r="DFM36" s="39"/>
      <c r="DFN36" s="39"/>
      <c r="DFO36" s="40"/>
      <c r="DFP36" s="40"/>
      <c r="DFQ36" s="40"/>
      <c r="DFR36" s="40"/>
      <c r="DFS36" s="19"/>
      <c r="DFT36" s="19"/>
      <c r="DFU36" s="18"/>
      <c r="DFV36" s="18"/>
      <c r="DFW36" s="39"/>
      <c r="DFX36" s="39"/>
      <c r="DFY36" s="39"/>
      <c r="DFZ36" s="39"/>
      <c r="DGA36" s="40"/>
      <c r="DGB36" s="40"/>
      <c r="DGC36" s="40"/>
      <c r="DGD36" s="40"/>
      <c r="DGE36" s="19"/>
      <c r="DGF36" s="19"/>
      <c r="DGG36" s="18"/>
      <c r="DGH36" s="18"/>
      <c r="DGI36" s="39"/>
      <c r="DGJ36" s="39"/>
      <c r="DGK36" s="39"/>
      <c r="DGL36" s="39"/>
      <c r="DGM36" s="40"/>
      <c r="DGN36" s="40"/>
      <c r="DGO36" s="40"/>
      <c r="DGP36" s="40"/>
      <c r="DGQ36" s="19"/>
      <c r="DGR36" s="19"/>
      <c r="DGS36" s="18"/>
      <c r="DGT36" s="18"/>
      <c r="DGU36" s="39"/>
      <c r="DGV36" s="39"/>
      <c r="DGW36" s="39"/>
      <c r="DGX36" s="39"/>
      <c r="DGY36" s="40"/>
      <c r="DGZ36" s="40"/>
      <c r="DHA36" s="40"/>
      <c r="DHB36" s="40"/>
      <c r="DHC36" s="19"/>
      <c r="DHD36" s="19"/>
      <c r="DHE36" s="18"/>
      <c r="DHF36" s="18"/>
      <c r="DHG36" s="39"/>
      <c r="DHH36" s="39"/>
      <c r="DHI36" s="39"/>
      <c r="DHJ36" s="39"/>
      <c r="DHK36" s="40"/>
      <c r="DHL36" s="40"/>
      <c r="DHM36" s="40"/>
      <c r="DHN36" s="40"/>
      <c r="DHO36" s="19"/>
      <c r="DHP36" s="19"/>
      <c r="DHQ36" s="18"/>
      <c r="DHR36" s="18"/>
      <c r="DHS36" s="39"/>
      <c r="DHT36" s="39"/>
      <c r="DHU36" s="39"/>
      <c r="DHV36" s="39"/>
      <c r="DHW36" s="40"/>
      <c r="DHX36" s="40"/>
      <c r="DHY36" s="40"/>
      <c r="DHZ36" s="40"/>
      <c r="DIA36" s="19"/>
      <c r="DIB36" s="19"/>
      <c r="DIC36" s="18"/>
      <c r="DID36" s="18"/>
      <c r="DIE36" s="39"/>
      <c r="DIF36" s="39"/>
      <c r="DIG36" s="39"/>
      <c r="DIH36" s="39"/>
      <c r="DII36" s="40"/>
      <c r="DIJ36" s="40"/>
      <c r="DIK36" s="40"/>
      <c r="DIL36" s="40"/>
      <c r="DIM36" s="19"/>
      <c r="DIN36" s="19"/>
      <c r="DIO36" s="18"/>
      <c r="DIP36" s="18"/>
      <c r="DIQ36" s="39"/>
      <c r="DIR36" s="39"/>
      <c r="DIS36" s="39"/>
      <c r="DIT36" s="39"/>
      <c r="DIU36" s="40"/>
      <c r="DIV36" s="40"/>
      <c r="DIW36" s="40"/>
      <c r="DIX36" s="40"/>
      <c r="DIY36" s="19"/>
      <c r="DIZ36" s="19"/>
      <c r="DJA36" s="18"/>
      <c r="DJB36" s="18"/>
      <c r="DJC36" s="39"/>
      <c r="DJD36" s="39"/>
      <c r="DJE36" s="39"/>
      <c r="DJF36" s="39"/>
      <c r="DJG36" s="40"/>
      <c r="DJH36" s="40"/>
      <c r="DJI36" s="40"/>
      <c r="DJJ36" s="40"/>
      <c r="DJK36" s="19"/>
      <c r="DJL36" s="19"/>
      <c r="DJM36" s="18"/>
      <c r="DJN36" s="18"/>
      <c r="DJO36" s="39"/>
      <c r="DJP36" s="39"/>
      <c r="DJQ36" s="39"/>
      <c r="DJR36" s="39"/>
      <c r="DJS36" s="40"/>
      <c r="DJT36" s="40"/>
      <c r="DJU36" s="40"/>
      <c r="DJV36" s="40"/>
      <c r="DJW36" s="19"/>
      <c r="DJX36" s="19"/>
      <c r="DJY36" s="18"/>
      <c r="DJZ36" s="18"/>
      <c r="DKA36" s="39"/>
      <c r="DKB36" s="39"/>
      <c r="DKC36" s="39"/>
      <c r="DKD36" s="39"/>
      <c r="DKE36" s="40"/>
      <c r="DKF36" s="40"/>
      <c r="DKG36" s="40"/>
      <c r="DKH36" s="40"/>
      <c r="DKI36" s="19"/>
      <c r="DKJ36" s="19"/>
      <c r="DKK36" s="18"/>
      <c r="DKL36" s="18"/>
      <c r="DKM36" s="39"/>
      <c r="DKN36" s="39"/>
      <c r="DKO36" s="39"/>
      <c r="DKP36" s="39"/>
      <c r="DKQ36" s="40"/>
      <c r="DKR36" s="40"/>
      <c r="DKS36" s="40"/>
      <c r="DKT36" s="40"/>
      <c r="DKU36" s="19"/>
      <c r="DKV36" s="19"/>
      <c r="DKW36" s="18"/>
      <c r="DKX36" s="18"/>
      <c r="DKY36" s="39"/>
      <c r="DKZ36" s="39"/>
      <c r="DLA36" s="39"/>
      <c r="DLB36" s="39"/>
      <c r="DLC36" s="40"/>
      <c r="DLD36" s="40"/>
      <c r="DLE36" s="40"/>
      <c r="DLF36" s="40"/>
      <c r="DLG36" s="19"/>
      <c r="DLH36" s="19"/>
      <c r="DLI36" s="18"/>
      <c r="DLJ36" s="18"/>
      <c r="DLK36" s="39"/>
      <c r="DLL36" s="39"/>
      <c r="DLM36" s="39"/>
      <c r="DLN36" s="39"/>
      <c r="DLO36" s="40"/>
      <c r="DLP36" s="40"/>
      <c r="DLQ36" s="40"/>
      <c r="DLR36" s="40"/>
      <c r="DLS36" s="19"/>
      <c r="DLT36" s="19"/>
      <c r="DLU36" s="18"/>
      <c r="DLV36" s="18"/>
      <c r="DLW36" s="39"/>
      <c r="DLX36" s="39"/>
      <c r="DLY36" s="39"/>
      <c r="DLZ36" s="39"/>
      <c r="DMA36" s="40"/>
      <c r="DMB36" s="40"/>
      <c r="DMC36" s="40"/>
      <c r="DMD36" s="40"/>
      <c r="DME36" s="19"/>
      <c r="DMF36" s="19"/>
      <c r="DMG36" s="18"/>
      <c r="DMH36" s="18"/>
      <c r="DMI36" s="39"/>
      <c r="DMJ36" s="39"/>
      <c r="DMK36" s="39"/>
      <c r="DML36" s="39"/>
      <c r="DMM36" s="40"/>
      <c r="DMN36" s="40"/>
      <c r="DMO36" s="40"/>
      <c r="DMP36" s="40"/>
      <c r="DMQ36" s="19"/>
      <c r="DMR36" s="19"/>
      <c r="DMS36" s="18"/>
      <c r="DMT36" s="18"/>
      <c r="DMU36" s="39"/>
      <c r="DMV36" s="39"/>
      <c r="DMW36" s="39"/>
      <c r="DMX36" s="39"/>
      <c r="DMY36" s="40"/>
      <c r="DMZ36" s="40"/>
      <c r="DNA36" s="40"/>
      <c r="DNB36" s="40"/>
      <c r="DNC36" s="19"/>
      <c r="DND36" s="19"/>
      <c r="DNE36" s="18"/>
      <c r="DNF36" s="18"/>
      <c r="DNG36" s="39"/>
      <c r="DNH36" s="39"/>
      <c r="DNI36" s="39"/>
      <c r="DNJ36" s="39"/>
      <c r="DNK36" s="40"/>
      <c r="DNL36" s="40"/>
      <c r="DNM36" s="40"/>
      <c r="DNN36" s="40"/>
      <c r="DNO36" s="19"/>
      <c r="DNP36" s="19"/>
      <c r="DNQ36" s="18"/>
      <c r="DNR36" s="18"/>
      <c r="DNS36" s="39"/>
      <c r="DNT36" s="39"/>
      <c r="DNU36" s="39"/>
      <c r="DNV36" s="39"/>
      <c r="DNW36" s="40"/>
      <c r="DNX36" s="40"/>
      <c r="DNY36" s="40"/>
      <c r="DNZ36" s="40"/>
      <c r="DOA36" s="19"/>
      <c r="DOB36" s="19"/>
      <c r="DOC36" s="18"/>
      <c r="DOD36" s="18"/>
      <c r="DOE36" s="39"/>
      <c r="DOF36" s="39"/>
      <c r="DOG36" s="39"/>
      <c r="DOH36" s="39"/>
      <c r="DOI36" s="40"/>
      <c r="DOJ36" s="40"/>
      <c r="DOK36" s="40"/>
      <c r="DOL36" s="40"/>
      <c r="DOM36" s="19"/>
      <c r="DON36" s="19"/>
      <c r="DOO36" s="18"/>
      <c r="DOP36" s="18"/>
      <c r="DOQ36" s="39"/>
      <c r="DOR36" s="39"/>
      <c r="DOS36" s="39"/>
      <c r="DOT36" s="39"/>
      <c r="DOU36" s="40"/>
      <c r="DOV36" s="40"/>
      <c r="DOW36" s="40"/>
      <c r="DOX36" s="40"/>
      <c r="DOY36" s="19"/>
      <c r="DOZ36" s="19"/>
      <c r="DPA36" s="18"/>
      <c r="DPB36" s="18"/>
      <c r="DPC36" s="39"/>
      <c r="DPD36" s="39"/>
      <c r="DPE36" s="39"/>
      <c r="DPF36" s="39"/>
      <c r="DPG36" s="40"/>
      <c r="DPH36" s="40"/>
      <c r="DPI36" s="40"/>
      <c r="DPJ36" s="40"/>
      <c r="DPK36" s="19"/>
      <c r="DPL36" s="19"/>
      <c r="DPM36" s="18"/>
      <c r="DPN36" s="18"/>
      <c r="DPO36" s="39"/>
      <c r="DPP36" s="39"/>
      <c r="DPQ36" s="39"/>
      <c r="DPR36" s="39"/>
      <c r="DPS36" s="40"/>
      <c r="DPT36" s="40"/>
      <c r="DPU36" s="40"/>
      <c r="DPV36" s="40"/>
      <c r="DPW36" s="19"/>
      <c r="DPX36" s="19"/>
      <c r="DPY36" s="18"/>
      <c r="DPZ36" s="18"/>
      <c r="DQA36" s="39"/>
      <c r="DQB36" s="39"/>
      <c r="DQC36" s="39"/>
      <c r="DQD36" s="39"/>
      <c r="DQE36" s="40"/>
      <c r="DQF36" s="40"/>
      <c r="DQG36" s="40"/>
      <c r="DQH36" s="40"/>
      <c r="DQI36" s="19"/>
      <c r="DQJ36" s="19"/>
      <c r="DQK36" s="18"/>
      <c r="DQL36" s="18"/>
      <c r="DQM36" s="39"/>
      <c r="DQN36" s="39"/>
      <c r="DQO36" s="39"/>
      <c r="DQP36" s="39"/>
      <c r="DQQ36" s="40"/>
      <c r="DQR36" s="40"/>
      <c r="DQS36" s="40"/>
      <c r="DQT36" s="40"/>
      <c r="DQU36" s="19"/>
      <c r="DQV36" s="19"/>
      <c r="DQW36" s="18"/>
      <c r="DQX36" s="18"/>
      <c r="DQY36" s="39"/>
      <c r="DQZ36" s="39"/>
      <c r="DRA36" s="39"/>
      <c r="DRB36" s="39"/>
      <c r="DRC36" s="40"/>
      <c r="DRD36" s="40"/>
      <c r="DRE36" s="40"/>
      <c r="DRF36" s="40"/>
      <c r="DRG36" s="19"/>
      <c r="DRH36" s="19"/>
      <c r="DRI36" s="18"/>
      <c r="DRJ36" s="18"/>
      <c r="DRK36" s="39"/>
      <c r="DRL36" s="39"/>
      <c r="DRM36" s="39"/>
      <c r="DRN36" s="39"/>
      <c r="DRO36" s="40"/>
      <c r="DRP36" s="40"/>
      <c r="DRQ36" s="40"/>
      <c r="DRR36" s="40"/>
      <c r="DRS36" s="19"/>
      <c r="DRT36" s="19"/>
      <c r="DRU36" s="18"/>
      <c r="DRV36" s="18"/>
      <c r="DRW36" s="39"/>
      <c r="DRX36" s="39"/>
      <c r="DRY36" s="39"/>
      <c r="DRZ36" s="39"/>
      <c r="DSA36" s="40"/>
      <c r="DSB36" s="40"/>
      <c r="DSC36" s="40"/>
      <c r="DSD36" s="40"/>
      <c r="DSE36" s="19"/>
      <c r="DSF36" s="19"/>
      <c r="DSG36" s="18"/>
      <c r="DSH36" s="18"/>
      <c r="DSI36" s="39"/>
      <c r="DSJ36" s="39"/>
      <c r="DSK36" s="39"/>
      <c r="DSL36" s="39"/>
      <c r="DSM36" s="40"/>
      <c r="DSN36" s="40"/>
      <c r="DSO36" s="40"/>
      <c r="DSP36" s="40"/>
      <c r="DSQ36" s="19"/>
      <c r="DSR36" s="19"/>
      <c r="DSS36" s="18"/>
      <c r="DST36" s="18"/>
      <c r="DSU36" s="39"/>
      <c r="DSV36" s="39"/>
      <c r="DSW36" s="39"/>
      <c r="DSX36" s="39"/>
      <c r="DSY36" s="40"/>
      <c r="DSZ36" s="40"/>
      <c r="DTA36" s="40"/>
      <c r="DTB36" s="40"/>
      <c r="DTC36" s="19"/>
      <c r="DTD36" s="19"/>
      <c r="DTE36" s="18"/>
      <c r="DTF36" s="18"/>
      <c r="DTG36" s="39"/>
      <c r="DTH36" s="39"/>
      <c r="DTI36" s="39"/>
      <c r="DTJ36" s="39"/>
      <c r="DTK36" s="40"/>
      <c r="DTL36" s="40"/>
      <c r="DTM36" s="40"/>
      <c r="DTN36" s="40"/>
      <c r="DTO36" s="19"/>
      <c r="DTP36" s="19"/>
      <c r="DTQ36" s="18"/>
      <c r="DTR36" s="18"/>
      <c r="DTS36" s="39"/>
      <c r="DTT36" s="39"/>
      <c r="DTU36" s="39"/>
      <c r="DTV36" s="39"/>
      <c r="DTW36" s="40"/>
      <c r="DTX36" s="40"/>
      <c r="DTY36" s="40"/>
      <c r="DTZ36" s="40"/>
      <c r="DUA36" s="19"/>
      <c r="DUB36" s="19"/>
      <c r="DUC36" s="18"/>
      <c r="DUD36" s="18"/>
      <c r="DUE36" s="39"/>
      <c r="DUF36" s="39"/>
      <c r="DUG36" s="39"/>
      <c r="DUH36" s="39"/>
      <c r="DUI36" s="40"/>
      <c r="DUJ36" s="40"/>
      <c r="DUK36" s="40"/>
      <c r="DUL36" s="40"/>
      <c r="DUM36" s="19"/>
      <c r="DUN36" s="19"/>
      <c r="DUO36" s="18"/>
      <c r="DUP36" s="18"/>
      <c r="DUQ36" s="39"/>
      <c r="DUR36" s="39"/>
      <c r="DUS36" s="39"/>
      <c r="DUT36" s="39"/>
      <c r="DUU36" s="40"/>
      <c r="DUV36" s="40"/>
      <c r="DUW36" s="40"/>
      <c r="DUX36" s="40"/>
      <c r="DUY36" s="19"/>
      <c r="DUZ36" s="19"/>
      <c r="DVA36" s="18"/>
      <c r="DVB36" s="18"/>
      <c r="DVC36" s="39"/>
      <c r="DVD36" s="39"/>
      <c r="DVE36" s="39"/>
      <c r="DVF36" s="39"/>
      <c r="DVG36" s="40"/>
      <c r="DVH36" s="40"/>
      <c r="DVI36" s="40"/>
      <c r="DVJ36" s="40"/>
      <c r="DVK36" s="19"/>
      <c r="DVL36" s="19"/>
      <c r="DVM36" s="18"/>
      <c r="DVN36" s="18"/>
      <c r="DVO36" s="39"/>
      <c r="DVP36" s="39"/>
      <c r="DVQ36" s="39"/>
      <c r="DVR36" s="39"/>
      <c r="DVS36" s="40"/>
      <c r="DVT36" s="40"/>
      <c r="DVU36" s="40"/>
      <c r="DVV36" s="40"/>
      <c r="DVW36" s="19"/>
      <c r="DVX36" s="19"/>
      <c r="DVY36" s="18"/>
      <c r="DVZ36" s="18"/>
      <c r="DWA36" s="39"/>
      <c r="DWB36" s="39"/>
      <c r="DWC36" s="39"/>
      <c r="DWD36" s="39"/>
      <c r="DWE36" s="40"/>
      <c r="DWF36" s="40"/>
      <c r="DWG36" s="40"/>
      <c r="DWH36" s="40"/>
      <c r="DWI36" s="19"/>
      <c r="DWJ36" s="19"/>
      <c r="DWK36" s="18"/>
      <c r="DWL36" s="18"/>
      <c r="DWM36" s="39"/>
      <c r="DWN36" s="39"/>
      <c r="DWO36" s="39"/>
      <c r="DWP36" s="39"/>
      <c r="DWQ36" s="40"/>
      <c r="DWR36" s="40"/>
      <c r="DWS36" s="40"/>
      <c r="DWT36" s="40"/>
      <c r="DWU36" s="19"/>
      <c r="DWV36" s="19"/>
      <c r="DWW36" s="18"/>
      <c r="DWX36" s="18"/>
      <c r="DWY36" s="39"/>
      <c r="DWZ36" s="39"/>
      <c r="DXA36" s="39"/>
      <c r="DXB36" s="39"/>
      <c r="DXC36" s="40"/>
      <c r="DXD36" s="40"/>
      <c r="DXE36" s="40"/>
      <c r="DXF36" s="40"/>
      <c r="DXG36" s="19"/>
      <c r="DXH36" s="19"/>
      <c r="DXI36" s="18"/>
      <c r="DXJ36" s="18"/>
      <c r="DXK36" s="39"/>
      <c r="DXL36" s="39"/>
      <c r="DXM36" s="39"/>
      <c r="DXN36" s="39"/>
      <c r="DXO36" s="40"/>
      <c r="DXP36" s="40"/>
      <c r="DXQ36" s="40"/>
      <c r="DXR36" s="40"/>
      <c r="DXS36" s="19"/>
      <c r="DXT36" s="19"/>
      <c r="DXU36" s="18"/>
      <c r="DXV36" s="18"/>
      <c r="DXW36" s="39"/>
      <c r="DXX36" s="39"/>
      <c r="DXY36" s="39"/>
      <c r="DXZ36" s="39"/>
      <c r="DYA36" s="40"/>
      <c r="DYB36" s="40"/>
      <c r="DYC36" s="40"/>
      <c r="DYD36" s="40"/>
      <c r="DYE36" s="19"/>
      <c r="DYF36" s="19"/>
      <c r="DYG36" s="18"/>
      <c r="DYH36" s="18"/>
      <c r="DYI36" s="39"/>
      <c r="DYJ36" s="39"/>
      <c r="DYK36" s="39"/>
      <c r="DYL36" s="39"/>
      <c r="DYM36" s="40"/>
      <c r="DYN36" s="40"/>
      <c r="DYO36" s="40"/>
      <c r="DYP36" s="40"/>
      <c r="DYQ36" s="19"/>
      <c r="DYR36" s="19"/>
      <c r="DYS36" s="18"/>
      <c r="DYT36" s="18"/>
      <c r="DYU36" s="39"/>
      <c r="DYV36" s="39"/>
      <c r="DYW36" s="39"/>
      <c r="DYX36" s="39"/>
      <c r="DYY36" s="40"/>
      <c r="DYZ36" s="40"/>
      <c r="DZA36" s="40"/>
      <c r="DZB36" s="40"/>
      <c r="DZC36" s="19"/>
      <c r="DZD36" s="19"/>
      <c r="DZE36" s="18"/>
      <c r="DZF36" s="18"/>
      <c r="DZG36" s="39"/>
      <c r="DZH36" s="39"/>
      <c r="DZI36" s="39"/>
      <c r="DZJ36" s="39"/>
      <c r="DZK36" s="40"/>
      <c r="DZL36" s="40"/>
      <c r="DZM36" s="40"/>
      <c r="DZN36" s="40"/>
      <c r="DZO36" s="19"/>
      <c r="DZP36" s="19"/>
      <c r="DZQ36" s="18"/>
      <c r="DZR36" s="18"/>
      <c r="DZS36" s="39"/>
      <c r="DZT36" s="39"/>
      <c r="DZU36" s="39"/>
      <c r="DZV36" s="39"/>
      <c r="DZW36" s="40"/>
      <c r="DZX36" s="40"/>
      <c r="DZY36" s="40"/>
      <c r="DZZ36" s="40"/>
      <c r="EAA36" s="19"/>
      <c r="EAB36" s="19"/>
      <c r="EAC36" s="18"/>
      <c r="EAD36" s="18"/>
      <c r="EAE36" s="39"/>
      <c r="EAF36" s="39"/>
      <c r="EAG36" s="39"/>
      <c r="EAH36" s="39"/>
      <c r="EAI36" s="40"/>
      <c r="EAJ36" s="40"/>
      <c r="EAK36" s="40"/>
      <c r="EAL36" s="40"/>
      <c r="EAM36" s="19"/>
      <c r="EAN36" s="19"/>
      <c r="EAO36" s="18"/>
      <c r="EAP36" s="18"/>
      <c r="EAQ36" s="39"/>
      <c r="EAR36" s="39"/>
      <c r="EAS36" s="39"/>
      <c r="EAT36" s="39"/>
      <c r="EAU36" s="40"/>
      <c r="EAV36" s="40"/>
      <c r="EAW36" s="40"/>
      <c r="EAX36" s="40"/>
      <c r="EAY36" s="19"/>
      <c r="EAZ36" s="19"/>
      <c r="EBA36" s="18"/>
      <c r="EBB36" s="18"/>
      <c r="EBC36" s="39"/>
      <c r="EBD36" s="39"/>
      <c r="EBE36" s="39"/>
      <c r="EBF36" s="39"/>
      <c r="EBG36" s="40"/>
      <c r="EBH36" s="40"/>
      <c r="EBI36" s="40"/>
      <c r="EBJ36" s="40"/>
      <c r="EBK36" s="19"/>
      <c r="EBL36" s="19"/>
      <c r="EBM36" s="18"/>
      <c r="EBN36" s="18"/>
      <c r="EBO36" s="39"/>
      <c r="EBP36" s="39"/>
      <c r="EBQ36" s="39"/>
      <c r="EBR36" s="39"/>
      <c r="EBS36" s="40"/>
      <c r="EBT36" s="40"/>
      <c r="EBU36" s="40"/>
      <c r="EBV36" s="40"/>
      <c r="EBW36" s="19"/>
      <c r="EBX36" s="19"/>
      <c r="EBY36" s="18"/>
      <c r="EBZ36" s="18"/>
      <c r="ECA36" s="39"/>
      <c r="ECB36" s="39"/>
      <c r="ECC36" s="39"/>
      <c r="ECD36" s="39"/>
      <c r="ECE36" s="40"/>
      <c r="ECF36" s="40"/>
      <c r="ECG36" s="40"/>
      <c r="ECH36" s="40"/>
      <c r="ECI36" s="19"/>
      <c r="ECJ36" s="19"/>
      <c r="ECK36" s="18"/>
      <c r="ECL36" s="18"/>
      <c r="ECM36" s="39"/>
      <c r="ECN36" s="39"/>
      <c r="ECO36" s="39"/>
      <c r="ECP36" s="39"/>
      <c r="ECQ36" s="40"/>
      <c r="ECR36" s="40"/>
      <c r="ECS36" s="40"/>
      <c r="ECT36" s="40"/>
      <c r="ECU36" s="19"/>
      <c r="ECV36" s="19"/>
      <c r="ECW36" s="18"/>
      <c r="ECX36" s="18"/>
      <c r="ECY36" s="39"/>
      <c r="ECZ36" s="39"/>
      <c r="EDA36" s="39"/>
      <c r="EDB36" s="39"/>
      <c r="EDC36" s="40"/>
      <c r="EDD36" s="40"/>
      <c r="EDE36" s="40"/>
      <c r="EDF36" s="40"/>
      <c r="EDG36" s="19"/>
      <c r="EDH36" s="19"/>
      <c r="EDI36" s="18"/>
      <c r="EDJ36" s="18"/>
      <c r="EDK36" s="39"/>
      <c r="EDL36" s="39"/>
      <c r="EDM36" s="39"/>
      <c r="EDN36" s="39"/>
      <c r="EDO36" s="40"/>
      <c r="EDP36" s="40"/>
      <c r="EDQ36" s="40"/>
      <c r="EDR36" s="40"/>
      <c r="EDS36" s="19"/>
      <c r="EDT36" s="19"/>
      <c r="EDU36" s="18"/>
      <c r="EDV36" s="18"/>
      <c r="EDW36" s="39"/>
      <c r="EDX36" s="39"/>
      <c r="EDY36" s="39"/>
      <c r="EDZ36" s="39"/>
      <c r="EEA36" s="40"/>
      <c r="EEB36" s="40"/>
      <c r="EEC36" s="40"/>
      <c r="EED36" s="40"/>
      <c r="EEE36" s="19"/>
      <c r="EEF36" s="19"/>
      <c r="EEG36" s="18"/>
      <c r="EEH36" s="18"/>
      <c r="EEI36" s="39"/>
      <c r="EEJ36" s="39"/>
      <c r="EEK36" s="39"/>
      <c r="EEL36" s="39"/>
      <c r="EEM36" s="40"/>
      <c r="EEN36" s="40"/>
      <c r="EEO36" s="40"/>
      <c r="EEP36" s="40"/>
      <c r="EEQ36" s="19"/>
      <c r="EER36" s="19"/>
      <c r="EES36" s="18"/>
      <c r="EET36" s="18"/>
      <c r="EEU36" s="39"/>
      <c r="EEV36" s="39"/>
      <c r="EEW36" s="39"/>
      <c r="EEX36" s="39"/>
      <c r="EEY36" s="40"/>
      <c r="EEZ36" s="40"/>
      <c r="EFA36" s="40"/>
      <c r="EFB36" s="40"/>
      <c r="EFC36" s="19"/>
      <c r="EFD36" s="19"/>
      <c r="EFE36" s="18"/>
      <c r="EFF36" s="18"/>
      <c r="EFG36" s="39"/>
      <c r="EFH36" s="39"/>
      <c r="EFI36" s="39"/>
      <c r="EFJ36" s="39"/>
      <c r="EFK36" s="40"/>
      <c r="EFL36" s="40"/>
      <c r="EFM36" s="40"/>
      <c r="EFN36" s="40"/>
      <c r="EFO36" s="19"/>
      <c r="EFP36" s="19"/>
      <c r="EFQ36" s="18"/>
      <c r="EFR36" s="18"/>
      <c r="EFS36" s="39"/>
      <c r="EFT36" s="39"/>
      <c r="EFU36" s="39"/>
      <c r="EFV36" s="39"/>
      <c r="EFW36" s="40"/>
      <c r="EFX36" s="40"/>
      <c r="EFY36" s="40"/>
      <c r="EFZ36" s="40"/>
      <c r="EGA36" s="19"/>
      <c r="EGB36" s="19"/>
      <c r="EGC36" s="18"/>
      <c r="EGD36" s="18"/>
      <c r="EGE36" s="39"/>
      <c r="EGF36" s="39"/>
      <c r="EGG36" s="39"/>
      <c r="EGH36" s="39"/>
      <c r="EGI36" s="40"/>
      <c r="EGJ36" s="40"/>
      <c r="EGK36" s="40"/>
      <c r="EGL36" s="40"/>
      <c r="EGM36" s="19"/>
      <c r="EGN36" s="19"/>
      <c r="EGO36" s="18"/>
      <c r="EGP36" s="18"/>
      <c r="EGQ36" s="39"/>
      <c r="EGR36" s="39"/>
      <c r="EGS36" s="39"/>
      <c r="EGT36" s="39"/>
      <c r="EGU36" s="40"/>
      <c r="EGV36" s="40"/>
      <c r="EGW36" s="40"/>
      <c r="EGX36" s="40"/>
      <c r="EGY36" s="19"/>
      <c r="EGZ36" s="19"/>
      <c r="EHA36" s="18"/>
      <c r="EHB36" s="18"/>
      <c r="EHC36" s="39"/>
      <c r="EHD36" s="39"/>
      <c r="EHE36" s="39"/>
      <c r="EHF36" s="39"/>
      <c r="EHG36" s="40"/>
      <c r="EHH36" s="40"/>
      <c r="EHI36" s="40"/>
      <c r="EHJ36" s="40"/>
      <c r="EHK36" s="19"/>
      <c r="EHL36" s="19"/>
      <c r="EHM36" s="18"/>
      <c r="EHN36" s="18"/>
      <c r="EHO36" s="39"/>
      <c r="EHP36" s="39"/>
      <c r="EHQ36" s="39"/>
      <c r="EHR36" s="39"/>
      <c r="EHS36" s="40"/>
      <c r="EHT36" s="40"/>
      <c r="EHU36" s="40"/>
      <c r="EHV36" s="40"/>
      <c r="EHW36" s="19"/>
      <c r="EHX36" s="19"/>
      <c r="EHY36" s="18"/>
      <c r="EHZ36" s="18"/>
      <c r="EIA36" s="39"/>
      <c r="EIB36" s="39"/>
      <c r="EIC36" s="39"/>
      <c r="EID36" s="39"/>
      <c r="EIE36" s="40"/>
      <c r="EIF36" s="40"/>
      <c r="EIG36" s="40"/>
      <c r="EIH36" s="40"/>
      <c r="EII36" s="19"/>
      <c r="EIJ36" s="19"/>
      <c r="EIK36" s="18"/>
      <c r="EIL36" s="18"/>
      <c r="EIM36" s="39"/>
      <c r="EIN36" s="39"/>
      <c r="EIO36" s="39"/>
      <c r="EIP36" s="39"/>
      <c r="EIQ36" s="40"/>
      <c r="EIR36" s="40"/>
      <c r="EIS36" s="40"/>
      <c r="EIT36" s="40"/>
      <c r="EIU36" s="19"/>
      <c r="EIV36" s="19"/>
      <c r="EIW36" s="18"/>
      <c r="EIX36" s="18"/>
      <c r="EIY36" s="39"/>
      <c r="EIZ36" s="39"/>
      <c r="EJA36" s="39"/>
      <c r="EJB36" s="39"/>
      <c r="EJC36" s="40"/>
      <c r="EJD36" s="40"/>
      <c r="EJE36" s="40"/>
      <c r="EJF36" s="40"/>
      <c r="EJG36" s="19"/>
      <c r="EJH36" s="19"/>
      <c r="EJI36" s="18"/>
      <c r="EJJ36" s="18"/>
      <c r="EJK36" s="39"/>
      <c r="EJL36" s="39"/>
      <c r="EJM36" s="39"/>
      <c r="EJN36" s="39"/>
      <c r="EJO36" s="40"/>
      <c r="EJP36" s="40"/>
      <c r="EJQ36" s="40"/>
      <c r="EJR36" s="40"/>
      <c r="EJS36" s="19"/>
      <c r="EJT36" s="19"/>
      <c r="EJU36" s="18"/>
      <c r="EJV36" s="18"/>
      <c r="EJW36" s="39"/>
      <c r="EJX36" s="39"/>
      <c r="EJY36" s="39"/>
      <c r="EJZ36" s="39"/>
      <c r="EKA36" s="40"/>
      <c r="EKB36" s="40"/>
      <c r="EKC36" s="40"/>
      <c r="EKD36" s="40"/>
      <c r="EKE36" s="19"/>
      <c r="EKF36" s="19"/>
      <c r="EKG36" s="18"/>
      <c r="EKH36" s="18"/>
      <c r="EKI36" s="39"/>
      <c r="EKJ36" s="39"/>
      <c r="EKK36" s="39"/>
      <c r="EKL36" s="39"/>
      <c r="EKM36" s="40"/>
      <c r="EKN36" s="40"/>
      <c r="EKO36" s="40"/>
      <c r="EKP36" s="40"/>
      <c r="EKQ36" s="19"/>
      <c r="EKR36" s="19"/>
      <c r="EKS36" s="18"/>
      <c r="EKT36" s="18"/>
      <c r="EKU36" s="39"/>
      <c r="EKV36" s="39"/>
      <c r="EKW36" s="39"/>
      <c r="EKX36" s="39"/>
      <c r="EKY36" s="40"/>
      <c r="EKZ36" s="40"/>
      <c r="ELA36" s="40"/>
      <c r="ELB36" s="40"/>
      <c r="ELC36" s="19"/>
      <c r="ELD36" s="19"/>
      <c r="ELE36" s="18"/>
      <c r="ELF36" s="18"/>
      <c r="ELG36" s="39"/>
      <c r="ELH36" s="39"/>
      <c r="ELI36" s="39"/>
      <c r="ELJ36" s="39"/>
      <c r="ELK36" s="40"/>
      <c r="ELL36" s="40"/>
      <c r="ELM36" s="40"/>
      <c r="ELN36" s="40"/>
      <c r="ELO36" s="19"/>
      <c r="ELP36" s="19"/>
      <c r="ELQ36" s="18"/>
      <c r="ELR36" s="18"/>
      <c r="ELS36" s="39"/>
      <c r="ELT36" s="39"/>
      <c r="ELU36" s="39"/>
      <c r="ELV36" s="39"/>
      <c r="ELW36" s="40"/>
      <c r="ELX36" s="40"/>
      <c r="ELY36" s="40"/>
      <c r="ELZ36" s="40"/>
      <c r="EMA36" s="19"/>
      <c r="EMB36" s="19"/>
      <c r="EMC36" s="18"/>
      <c r="EMD36" s="18"/>
      <c r="EME36" s="39"/>
      <c r="EMF36" s="39"/>
      <c r="EMG36" s="39"/>
      <c r="EMH36" s="39"/>
      <c r="EMI36" s="40"/>
      <c r="EMJ36" s="40"/>
      <c r="EMK36" s="40"/>
      <c r="EML36" s="40"/>
      <c r="EMM36" s="19"/>
      <c r="EMN36" s="19"/>
      <c r="EMO36" s="18"/>
      <c r="EMP36" s="18"/>
      <c r="EMQ36" s="39"/>
      <c r="EMR36" s="39"/>
      <c r="EMS36" s="39"/>
      <c r="EMT36" s="39"/>
      <c r="EMU36" s="40"/>
      <c r="EMV36" s="40"/>
      <c r="EMW36" s="40"/>
      <c r="EMX36" s="40"/>
      <c r="EMY36" s="19"/>
      <c r="EMZ36" s="19"/>
      <c r="ENA36" s="18"/>
      <c r="ENB36" s="18"/>
      <c r="ENC36" s="39"/>
      <c r="END36" s="39"/>
      <c r="ENE36" s="39"/>
      <c r="ENF36" s="39"/>
      <c r="ENG36" s="40"/>
      <c r="ENH36" s="40"/>
      <c r="ENI36" s="40"/>
      <c r="ENJ36" s="40"/>
      <c r="ENK36" s="19"/>
      <c r="ENL36" s="19"/>
      <c r="ENM36" s="18"/>
      <c r="ENN36" s="18"/>
      <c r="ENO36" s="39"/>
      <c r="ENP36" s="39"/>
      <c r="ENQ36" s="39"/>
      <c r="ENR36" s="39"/>
      <c r="ENS36" s="40"/>
      <c r="ENT36" s="40"/>
      <c r="ENU36" s="40"/>
      <c r="ENV36" s="40"/>
      <c r="ENW36" s="19"/>
      <c r="ENX36" s="19"/>
      <c r="ENY36" s="18"/>
      <c r="ENZ36" s="18"/>
      <c r="EOA36" s="39"/>
      <c r="EOB36" s="39"/>
      <c r="EOC36" s="39"/>
      <c r="EOD36" s="39"/>
      <c r="EOE36" s="40"/>
      <c r="EOF36" s="40"/>
      <c r="EOG36" s="40"/>
      <c r="EOH36" s="40"/>
      <c r="EOI36" s="19"/>
      <c r="EOJ36" s="19"/>
      <c r="EOK36" s="18"/>
      <c r="EOL36" s="18"/>
      <c r="EOM36" s="39"/>
      <c r="EON36" s="39"/>
      <c r="EOO36" s="39"/>
      <c r="EOP36" s="39"/>
      <c r="EOQ36" s="40"/>
      <c r="EOR36" s="40"/>
      <c r="EOS36" s="40"/>
      <c r="EOT36" s="40"/>
      <c r="EOU36" s="19"/>
      <c r="EOV36" s="19"/>
      <c r="EOW36" s="18"/>
      <c r="EOX36" s="18"/>
      <c r="EOY36" s="39"/>
      <c r="EOZ36" s="39"/>
      <c r="EPA36" s="39"/>
      <c r="EPB36" s="39"/>
      <c r="EPC36" s="40"/>
      <c r="EPD36" s="40"/>
      <c r="EPE36" s="40"/>
      <c r="EPF36" s="40"/>
      <c r="EPG36" s="19"/>
      <c r="EPH36" s="19"/>
      <c r="EPI36" s="18"/>
      <c r="EPJ36" s="18"/>
      <c r="EPK36" s="39"/>
      <c r="EPL36" s="39"/>
      <c r="EPM36" s="39"/>
      <c r="EPN36" s="39"/>
      <c r="EPO36" s="40"/>
      <c r="EPP36" s="40"/>
      <c r="EPQ36" s="40"/>
      <c r="EPR36" s="40"/>
      <c r="EPS36" s="19"/>
      <c r="EPT36" s="19"/>
      <c r="EPU36" s="18"/>
      <c r="EPV36" s="18"/>
      <c r="EPW36" s="39"/>
      <c r="EPX36" s="39"/>
      <c r="EPY36" s="39"/>
      <c r="EPZ36" s="39"/>
      <c r="EQA36" s="40"/>
      <c r="EQB36" s="40"/>
      <c r="EQC36" s="40"/>
      <c r="EQD36" s="40"/>
      <c r="EQE36" s="19"/>
      <c r="EQF36" s="19"/>
      <c r="EQG36" s="18"/>
      <c r="EQH36" s="18"/>
      <c r="EQI36" s="39"/>
      <c r="EQJ36" s="39"/>
      <c r="EQK36" s="39"/>
      <c r="EQL36" s="39"/>
      <c r="EQM36" s="40"/>
      <c r="EQN36" s="40"/>
      <c r="EQO36" s="40"/>
      <c r="EQP36" s="40"/>
      <c r="EQQ36" s="19"/>
      <c r="EQR36" s="19"/>
      <c r="EQS36" s="18"/>
      <c r="EQT36" s="18"/>
      <c r="EQU36" s="39"/>
      <c r="EQV36" s="39"/>
      <c r="EQW36" s="39"/>
      <c r="EQX36" s="39"/>
      <c r="EQY36" s="40"/>
      <c r="EQZ36" s="40"/>
      <c r="ERA36" s="40"/>
      <c r="ERB36" s="40"/>
      <c r="ERC36" s="19"/>
      <c r="ERD36" s="19"/>
      <c r="ERE36" s="18"/>
      <c r="ERF36" s="18"/>
      <c r="ERG36" s="39"/>
      <c r="ERH36" s="39"/>
      <c r="ERI36" s="39"/>
      <c r="ERJ36" s="39"/>
      <c r="ERK36" s="40"/>
      <c r="ERL36" s="40"/>
      <c r="ERM36" s="40"/>
      <c r="ERN36" s="40"/>
      <c r="ERO36" s="19"/>
      <c r="ERP36" s="19"/>
      <c r="ERQ36" s="18"/>
      <c r="ERR36" s="18"/>
      <c r="ERS36" s="39"/>
      <c r="ERT36" s="39"/>
      <c r="ERU36" s="39"/>
      <c r="ERV36" s="39"/>
      <c r="ERW36" s="40"/>
      <c r="ERX36" s="40"/>
      <c r="ERY36" s="40"/>
      <c r="ERZ36" s="40"/>
      <c r="ESA36" s="19"/>
      <c r="ESB36" s="19"/>
      <c r="ESC36" s="18"/>
      <c r="ESD36" s="18"/>
      <c r="ESE36" s="39"/>
      <c r="ESF36" s="39"/>
      <c r="ESG36" s="39"/>
      <c r="ESH36" s="39"/>
      <c r="ESI36" s="40"/>
      <c r="ESJ36" s="40"/>
      <c r="ESK36" s="40"/>
      <c r="ESL36" s="40"/>
      <c r="ESM36" s="19"/>
      <c r="ESN36" s="19"/>
      <c r="ESO36" s="18"/>
      <c r="ESP36" s="18"/>
      <c r="ESQ36" s="39"/>
      <c r="ESR36" s="39"/>
      <c r="ESS36" s="39"/>
      <c r="EST36" s="39"/>
      <c r="ESU36" s="40"/>
      <c r="ESV36" s="40"/>
      <c r="ESW36" s="40"/>
      <c r="ESX36" s="40"/>
      <c r="ESY36" s="19"/>
      <c r="ESZ36" s="19"/>
      <c r="ETA36" s="18"/>
      <c r="ETB36" s="18"/>
      <c r="ETC36" s="39"/>
      <c r="ETD36" s="39"/>
      <c r="ETE36" s="39"/>
      <c r="ETF36" s="39"/>
      <c r="ETG36" s="40"/>
      <c r="ETH36" s="40"/>
      <c r="ETI36" s="40"/>
      <c r="ETJ36" s="40"/>
      <c r="ETK36" s="19"/>
      <c r="ETL36" s="19"/>
      <c r="ETM36" s="18"/>
      <c r="ETN36" s="18"/>
      <c r="ETO36" s="39"/>
      <c r="ETP36" s="39"/>
      <c r="ETQ36" s="39"/>
      <c r="ETR36" s="39"/>
      <c r="ETS36" s="40"/>
      <c r="ETT36" s="40"/>
      <c r="ETU36" s="40"/>
      <c r="ETV36" s="40"/>
      <c r="ETW36" s="19"/>
      <c r="ETX36" s="19"/>
      <c r="ETY36" s="18"/>
      <c r="ETZ36" s="18"/>
      <c r="EUA36" s="39"/>
      <c r="EUB36" s="39"/>
      <c r="EUC36" s="39"/>
      <c r="EUD36" s="39"/>
      <c r="EUE36" s="40"/>
      <c r="EUF36" s="40"/>
      <c r="EUG36" s="40"/>
      <c r="EUH36" s="40"/>
      <c r="EUI36" s="19"/>
      <c r="EUJ36" s="19"/>
      <c r="EUK36" s="18"/>
      <c r="EUL36" s="18"/>
      <c r="EUM36" s="39"/>
      <c r="EUN36" s="39"/>
      <c r="EUO36" s="39"/>
      <c r="EUP36" s="39"/>
      <c r="EUQ36" s="40"/>
      <c r="EUR36" s="40"/>
      <c r="EUS36" s="40"/>
      <c r="EUT36" s="40"/>
      <c r="EUU36" s="19"/>
      <c r="EUV36" s="19"/>
      <c r="EUW36" s="18"/>
      <c r="EUX36" s="18"/>
      <c r="EUY36" s="39"/>
      <c r="EUZ36" s="39"/>
      <c r="EVA36" s="39"/>
      <c r="EVB36" s="39"/>
      <c r="EVC36" s="40"/>
      <c r="EVD36" s="40"/>
      <c r="EVE36" s="40"/>
      <c r="EVF36" s="40"/>
      <c r="EVG36" s="19"/>
      <c r="EVH36" s="19"/>
      <c r="EVI36" s="18"/>
      <c r="EVJ36" s="18"/>
      <c r="EVK36" s="39"/>
      <c r="EVL36" s="39"/>
      <c r="EVM36" s="39"/>
      <c r="EVN36" s="39"/>
      <c r="EVO36" s="40"/>
      <c r="EVP36" s="40"/>
      <c r="EVQ36" s="40"/>
      <c r="EVR36" s="40"/>
      <c r="EVS36" s="19"/>
      <c r="EVT36" s="19"/>
      <c r="EVU36" s="18"/>
      <c r="EVV36" s="18"/>
      <c r="EVW36" s="39"/>
      <c r="EVX36" s="39"/>
      <c r="EVY36" s="39"/>
      <c r="EVZ36" s="39"/>
      <c r="EWA36" s="40"/>
      <c r="EWB36" s="40"/>
      <c r="EWC36" s="40"/>
      <c r="EWD36" s="40"/>
      <c r="EWE36" s="19"/>
      <c r="EWF36" s="19"/>
      <c r="EWG36" s="18"/>
      <c r="EWH36" s="18"/>
      <c r="EWI36" s="39"/>
      <c r="EWJ36" s="39"/>
      <c r="EWK36" s="39"/>
      <c r="EWL36" s="39"/>
      <c r="EWM36" s="40"/>
      <c r="EWN36" s="40"/>
      <c r="EWO36" s="40"/>
      <c r="EWP36" s="40"/>
      <c r="EWQ36" s="19"/>
      <c r="EWR36" s="19"/>
      <c r="EWS36" s="18"/>
      <c r="EWT36" s="18"/>
      <c r="EWU36" s="39"/>
      <c r="EWV36" s="39"/>
      <c r="EWW36" s="39"/>
      <c r="EWX36" s="39"/>
      <c r="EWY36" s="40"/>
      <c r="EWZ36" s="40"/>
      <c r="EXA36" s="40"/>
      <c r="EXB36" s="40"/>
      <c r="EXC36" s="19"/>
      <c r="EXD36" s="19"/>
      <c r="EXE36" s="18"/>
      <c r="EXF36" s="18"/>
      <c r="EXG36" s="39"/>
      <c r="EXH36" s="39"/>
      <c r="EXI36" s="39"/>
      <c r="EXJ36" s="39"/>
      <c r="EXK36" s="40"/>
      <c r="EXL36" s="40"/>
      <c r="EXM36" s="40"/>
      <c r="EXN36" s="40"/>
      <c r="EXO36" s="19"/>
      <c r="EXP36" s="19"/>
      <c r="EXQ36" s="18"/>
      <c r="EXR36" s="18"/>
      <c r="EXS36" s="39"/>
      <c r="EXT36" s="39"/>
      <c r="EXU36" s="39"/>
      <c r="EXV36" s="39"/>
      <c r="EXW36" s="40"/>
      <c r="EXX36" s="40"/>
      <c r="EXY36" s="40"/>
      <c r="EXZ36" s="40"/>
      <c r="EYA36" s="19"/>
      <c r="EYB36" s="19"/>
      <c r="EYC36" s="18"/>
      <c r="EYD36" s="18"/>
      <c r="EYE36" s="39"/>
      <c r="EYF36" s="39"/>
      <c r="EYG36" s="39"/>
      <c r="EYH36" s="39"/>
      <c r="EYI36" s="40"/>
      <c r="EYJ36" s="40"/>
      <c r="EYK36" s="40"/>
      <c r="EYL36" s="40"/>
      <c r="EYM36" s="19"/>
      <c r="EYN36" s="19"/>
      <c r="EYO36" s="18"/>
      <c r="EYP36" s="18"/>
      <c r="EYQ36" s="39"/>
      <c r="EYR36" s="39"/>
      <c r="EYS36" s="39"/>
      <c r="EYT36" s="39"/>
      <c r="EYU36" s="40"/>
      <c r="EYV36" s="40"/>
      <c r="EYW36" s="40"/>
      <c r="EYX36" s="40"/>
      <c r="EYY36" s="19"/>
      <c r="EYZ36" s="19"/>
      <c r="EZA36" s="18"/>
      <c r="EZB36" s="18"/>
      <c r="EZC36" s="39"/>
      <c r="EZD36" s="39"/>
      <c r="EZE36" s="39"/>
      <c r="EZF36" s="39"/>
      <c r="EZG36" s="40"/>
      <c r="EZH36" s="40"/>
      <c r="EZI36" s="40"/>
      <c r="EZJ36" s="40"/>
      <c r="EZK36" s="19"/>
      <c r="EZL36" s="19"/>
      <c r="EZM36" s="18"/>
      <c r="EZN36" s="18"/>
      <c r="EZO36" s="39"/>
      <c r="EZP36" s="39"/>
      <c r="EZQ36" s="39"/>
      <c r="EZR36" s="39"/>
      <c r="EZS36" s="40"/>
      <c r="EZT36" s="40"/>
      <c r="EZU36" s="40"/>
      <c r="EZV36" s="40"/>
      <c r="EZW36" s="19"/>
      <c r="EZX36" s="19"/>
      <c r="EZY36" s="18"/>
      <c r="EZZ36" s="18"/>
      <c r="FAA36" s="39"/>
      <c r="FAB36" s="39"/>
      <c r="FAC36" s="39"/>
      <c r="FAD36" s="39"/>
      <c r="FAE36" s="40"/>
      <c r="FAF36" s="40"/>
      <c r="FAG36" s="40"/>
      <c r="FAH36" s="40"/>
      <c r="FAI36" s="19"/>
      <c r="FAJ36" s="19"/>
      <c r="FAK36" s="18"/>
      <c r="FAL36" s="18"/>
      <c r="FAM36" s="39"/>
      <c r="FAN36" s="39"/>
      <c r="FAO36" s="39"/>
      <c r="FAP36" s="39"/>
      <c r="FAQ36" s="40"/>
      <c r="FAR36" s="40"/>
      <c r="FAS36" s="40"/>
      <c r="FAT36" s="40"/>
      <c r="FAU36" s="19"/>
      <c r="FAV36" s="19"/>
      <c r="FAW36" s="18"/>
      <c r="FAX36" s="18"/>
      <c r="FAY36" s="39"/>
      <c r="FAZ36" s="39"/>
      <c r="FBA36" s="39"/>
      <c r="FBB36" s="39"/>
      <c r="FBC36" s="40"/>
      <c r="FBD36" s="40"/>
      <c r="FBE36" s="40"/>
      <c r="FBF36" s="40"/>
      <c r="FBG36" s="19"/>
      <c r="FBH36" s="19"/>
      <c r="FBI36" s="18"/>
      <c r="FBJ36" s="18"/>
      <c r="FBK36" s="39"/>
      <c r="FBL36" s="39"/>
      <c r="FBM36" s="39"/>
      <c r="FBN36" s="39"/>
      <c r="FBO36" s="40"/>
      <c r="FBP36" s="40"/>
      <c r="FBQ36" s="40"/>
      <c r="FBR36" s="40"/>
      <c r="FBS36" s="19"/>
      <c r="FBT36" s="19"/>
      <c r="FBU36" s="18"/>
      <c r="FBV36" s="18"/>
      <c r="FBW36" s="39"/>
      <c r="FBX36" s="39"/>
      <c r="FBY36" s="39"/>
      <c r="FBZ36" s="39"/>
      <c r="FCA36" s="40"/>
      <c r="FCB36" s="40"/>
      <c r="FCC36" s="40"/>
      <c r="FCD36" s="40"/>
      <c r="FCE36" s="19"/>
      <c r="FCF36" s="19"/>
      <c r="FCG36" s="18"/>
      <c r="FCH36" s="18"/>
      <c r="FCI36" s="39"/>
      <c r="FCJ36" s="39"/>
      <c r="FCK36" s="39"/>
      <c r="FCL36" s="39"/>
      <c r="FCM36" s="40"/>
      <c r="FCN36" s="40"/>
      <c r="FCO36" s="40"/>
      <c r="FCP36" s="40"/>
      <c r="FCQ36" s="19"/>
      <c r="FCR36" s="19"/>
      <c r="FCS36" s="18"/>
      <c r="FCT36" s="18"/>
      <c r="FCU36" s="39"/>
      <c r="FCV36" s="39"/>
      <c r="FCW36" s="39"/>
      <c r="FCX36" s="39"/>
      <c r="FCY36" s="40"/>
      <c r="FCZ36" s="40"/>
      <c r="FDA36" s="40"/>
      <c r="FDB36" s="40"/>
      <c r="FDC36" s="19"/>
      <c r="FDD36" s="19"/>
      <c r="FDE36" s="18"/>
      <c r="FDF36" s="18"/>
      <c r="FDG36" s="39"/>
      <c r="FDH36" s="39"/>
      <c r="FDI36" s="39"/>
      <c r="FDJ36" s="39"/>
      <c r="FDK36" s="40"/>
      <c r="FDL36" s="40"/>
      <c r="FDM36" s="40"/>
      <c r="FDN36" s="40"/>
      <c r="FDO36" s="19"/>
      <c r="FDP36" s="19"/>
      <c r="FDQ36" s="18"/>
      <c r="FDR36" s="18"/>
      <c r="FDS36" s="39"/>
      <c r="FDT36" s="39"/>
      <c r="FDU36" s="39"/>
      <c r="FDV36" s="39"/>
      <c r="FDW36" s="40"/>
      <c r="FDX36" s="40"/>
      <c r="FDY36" s="40"/>
      <c r="FDZ36" s="40"/>
      <c r="FEA36" s="19"/>
      <c r="FEB36" s="19"/>
      <c r="FEC36" s="18"/>
      <c r="FED36" s="18"/>
      <c r="FEE36" s="39"/>
      <c r="FEF36" s="39"/>
      <c r="FEG36" s="39"/>
      <c r="FEH36" s="39"/>
      <c r="FEI36" s="40"/>
      <c r="FEJ36" s="40"/>
      <c r="FEK36" s="40"/>
      <c r="FEL36" s="40"/>
      <c r="FEM36" s="19"/>
      <c r="FEN36" s="19"/>
      <c r="FEO36" s="18"/>
      <c r="FEP36" s="18"/>
      <c r="FEQ36" s="39"/>
      <c r="FER36" s="39"/>
      <c r="FES36" s="39"/>
      <c r="FET36" s="39"/>
      <c r="FEU36" s="40"/>
      <c r="FEV36" s="40"/>
      <c r="FEW36" s="40"/>
      <c r="FEX36" s="40"/>
      <c r="FEY36" s="19"/>
      <c r="FEZ36" s="19"/>
      <c r="FFA36" s="18"/>
      <c r="FFB36" s="18"/>
      <c r="FFC36" s="39"/>
      <c r="FFD36" s="39"/>
      <c r="FFE36" s="39"/>
      <c r="FFF36" s="39"/>
      <c r="FFG36" s="40"/>
      <c r="FFH36" s="40"/>
      <c r="FFI36" s="40"/>
      <c r="FFJ36" s="40"/>
      <c r="FFK36" s="19"/>
      <c r="FFL36" s="19"/>
      <c r="FFM36" s="18"/>
      <c r="FFN36" s="18"/>
      <c r="FFO36" s="39"/>
      <c r="FFP36" s="39"/>
      <c r="FFQ36" s="39"/>
      <c r="FFR36" s="39"/>
      <c r="FFS36" s="40"/>
      <c r="FFT36" s="40"/>
      <c r="FFU36" s="40"/>
      <c r="FFV36" s="40"/>
      <c r="FFW36" s="19"/>
      <c r="FFX36" s="19"/>
      <c r="FFY36" s="18"/>
      <c r="FFZ36" s="18"/>
      <c r="FGA36" s="39"/>
      <c r="FGB36" s="39"/>
      <c r="FGC36" s="39"/>
      <c r="FGD36" s="39"/>
      <c r="FGE36" s="40"/>
      <c r="FGF36" s="40"/>
      <c r="FGG36" s="40"/>
      <c r="FGH36" s="40"/>
      <c r="FGI36" s="19"/>
      <c r="FGJ36" s="19"/>
      <c r="FGK36" s="18"/>
      <c r="FGL36" s="18"/>
      <c r="FGM36" s="39"/>
      <c r="FGN36" s="39"/>
      <c r="FGO36" s="39"/>
      <c r="FGP36" s="39"/>
      <c r="FGQ36" s="40"/>
      <c r="FGR36" s="40"/>
      <c r="FGS36" s="40"/>
      <c r="FGT36" s="40"/>
      <c r="FGU36" s="19"/>
      <c r="FGV36" s="19"/>
      <c r="FGW36" s="18"/>
      <c r="FGX36" s="18"/>
      <c r="FGY36" s="39"/>
      <c r="FGZ36" s="39"/>
      <c r="FHA36" s="39"/>
      <c r="FHB36" s="39"/>
      <c r="FHC36" s="40"/>
      <c r="FHD36" s="40"/>
      <c r="FHE36" s="40"/>
      <c r="FHF36" s="40"/>
      <c r="FHG36" s="19"/>
      <c r="FHH36" s="19"/>
      <c r="FHI36" s="18"/>
      <c r="FHJ36" s="18"/>
      <c r="FHK36" s="39"/>
      <c r="FHL36" s="39"/>
      <c r="FHM36" s="39"/>
      <c r="FHN36" s="39"/>
      <c r="FHO36" s="40"/>
      <c r="FHP36" s="40"/>
      <c r="FHQ36" s="40"/>
      <c r="FHR36" s="40"/>
      <c r="FHS36" s="19"/>
      <c r="FHT36" s="19"/>
      <c r="FHU36" s="18"/>
      <c r="FHV36" s="18"/>
      <c r="FHW36" s="39"/>
      <c r="FHX36" s="39"/>
      <c r="FHY36" s="39"/>
      <c r="FHZ36" s="39"/>
      <c r="FIA36" s="40"/>
      <c r="FIB36" s="40"/>
      <c r="FIC36" s="40"/>
      <c r="FID36" s="40"/>
      <c r="FIE36" s="19"/>
      <c r="FIF36" s="19"/>
      <c r="FIG36" s="18"/>
      <c r="FIH36" s="18"/>
      <c r="FII36" s="39"/>
      <c r="FIJ36" s="39"/>
      <c r="FIK36" s="39"/>
      <c r="FIL36" s="39"/>
      <c r="FIM36" s="40"/>
      <c r="FIN36" s="40"/>
      <c r="FIO36" s="40"/>
      <c r="FIP36" s="40"/>
      <c r="FIQ36" s="19"/>
      <c r="FIR36" s="19"/>
      <c r="FIS36" s="18"/>
      <c r="FIT36" s="18"/>
      <c r="FIU36" s="39"/>
      <c r="FIV36" s="39"/>
      <c r="FIW36" s="39"/>
      <c r="FIX36" s="39"/>
      <c r="FIY36" s="40"/>
      <c r="FIZ36" s="40"/>
      <c r="FJA36" s="40"/>
      <c r="FJB36" s="40"/>
      <c r="FJC36" s="19"/>
      <c r="FJD36" s="19"/>
      <c r="FJE36" s="18"/>
      <c r="FJF36" s="18"/>
      <c r="FJG36" s="39"/>
      <c r="FJH36" s="39"/>
      <c r="FJI36" s="39"/>
      <c r="FJJ36" s="39"/>
      <c r="FJK36" s="40"/>
      <c r="FJL36" s="40"/>
      <c r="FJM36" s="40"/>
      <c r="FJN36" s="40"/>
      <c r="FJO36" s="19"/>
      <c r="FJP36" s="19"/>
      <c r="FJQ36" s="18"/>
      <c r="FJR36" s="18"/>
      <c r="FJS36" s="39"/>
      <c r="FJT36" s="39"/>
      <c r="FJU36" s="39"/>
      <c r="FJV36" s="39"/>
      <c r="FJW36" s="40"/>
      <c r="FJX36" s="40"/>
      <c r="FJY36" s="40"/>
      <c r="FJZ36" s="40"/>
      <c r="FKA36" s="19"/>
      <c r="FKB36" s="19"/>
      <c r="FKC36" s="18"/>
      <c r="FKD36" s="18"/>
      <c r="FKE36" s="39"/>
      <c r="FKF36" s="39"/>
      <c r="FKG36" s="39"/>
      <c r="FKH36" s="39"/>
      <c r="FKI36" s="40"/>
      <c r="FKJ36" s="40"/>
      <c r="FKK36" s="40"/>
      <c r="FKL36" s="40"/>
      <c r="FKM36" s="19"/>
      <c r="FKN36" s="19"/>
      <c r="FKO36" s="18"/>
      <c r="FKP36" s="18"/>
      <c r="FKQ36" s="39"/>
      <c r="FKR36" s="39"/>
      <c r="FKS36" s="39"/>
      <c r="FKT36" s="39"/>
      <c r="FKU36" s="40"/>
      <c r="FKV36" s="40"/>
      <c r="FKW36" s="40"/>
      <c r="FKX36" s="40"/>
      <c r="FKY36" s="19"/>
      <c r="FKZ36" s="19"/>
      <c r="FLA36" s="18"/>
      <c r="FLB36" s="18"/>
      <c r="FLC36" s="39"/>
      <c r="FLD36" s="39"/>
      <c r="FLE36" s="39"/>
      <c r="FLF36" s="39"/>
      <c r="FLG36" s="40"/>
      <c r="FLH36" s="40"/>
      <c r="FLI36" s="40"/>
      <c r="FLJ36" s="40"/>
      <c r="FLK36" s="19"/>
      <c r="FLL36" s="19"/>
      <c r="FLM36" s="18"/>
      <c r="FLN36" s="18"/>
      <c r="FLO36" s="39"/>
      <c r="FLP36" s="39"/>
      <c r="FLQ36" s="39"/>
      <c r="FLR36" s="39"/>
      <c r="FLS36" s="40"/>
      <c r="FLT36" s="40"/>
      <c r="FLU36" s="40"/>
      <c r="FLV36" s="40"/>
      <c r="FLW36" s="19"/>
      <c r="FLX36" s="19"/>
      <c r="FLY36" s="18"/>
      <c r="FLZ36" s="18"/>
      <c r="FMA36" s="39"/>
      <c r="FMB36" s="39"/>
      <c r="FMC36" s="39"/>
      <c r="FMD36" s="39"/>
      <c r="FME36" s="40"/>
      <c r="FMF36" s="40"/>
      <c r="FMG36" s="40"/>
      <c r="FMH36" s="40"/>
      <c r="FMI36" s="19"/>
      <c r="FMJ36" s="19"/>
      <c r="FMK36" s="18"/>
      <c r="FML36" s="18"/>
      <c r="FMM36" s="39"/>
      <c r="FMN36" s="39"/>
      <c r="FMO36" s="39"/>
      <c r="FMP36" s="39"/>
      <c r="FMQ36" s="40"/>
      <c r="FMR36" s="40"/>
      <c r="FMS36" s="40"/>
      <c r="FMT36" s="40"/>
      <c r="FMU36" s="19"/>
      <c r="FMV36" s="19"/>
      <c r="FMW36" s="18"/>
      <c r="FMX36" s="18"/>
      <c r="FMY36" s="39"/>
      <c r="FMZ36" s="39"/>
      <c r="FNA36" s="39"/>
      <c r="FNB36" s="39"/>
      <c r="FNC36" s="40"/>
      <c r="FND36" s="40"/>
      <c r="FNE36" s="40"/>
      <c r="FNF36" s="40"/>
      <c r="FNG36" s="19"/>
      <c r="FNH36" s="19"/>
      <c r="FNI36" s="18"/>
      <c r="FNJ36" s="18"/>
      <c r="FNK36" s="39"/>
      <c r="FNL36" s="39"/>
      <c r="FNM36" s="39"/>
      <c r="FNN36" s="39"/>
      <c r="FNO36" s="40"/>
      <c r="FNP36" s="40"/>
      <c r="FNQ36" s="40"/>
      <c r="FNR36" s="40"/>
      <c r="FNS36" s="19"/>
      <c r="FNT36" s="19"/>
      <c r="FNU36" s="18"/>
      <c r="FNV36" s="18"/>
      <c r="FNW36" s="39"/>
      <c r="FNX36" s="39"/>
      <c r="FNY36" s="39"/>
      <c r="FNZ36" s="39"/>
      <c r="FOA36" s="40"/>
      <c r="FOB36" s="40"/>
      <c r="FOC36" s="40"/>
      <c r="FOD36" s="40"/>
      <c r="FOE36" s="19"/>
      <c r="FOF36" s="19"/>
      <c r="FOG36" s="18"/>
      <c r="FOH36" s="18"/>
      <c r="FOI36" s="39"/>
      <c r="FOJ36" s="39"/>
      <c r="FOK36" s="39"/>
      <c r="FOL36" s="39"/>
      <c r="FOM36" s="40"/>
      <c r="FON36" s="40"/>
      <c r="FOO36" s="40"/>
      <c r="FOP36" s="40"/>
      <c r="FOQ36" s="19"/>
      <c r="FOR36" s="19"/>
      <c r="FOS36" s="18"/>
      <c r="FOT36" s="18"/>
      <c r="FOU36" s="39"/>
      <c r="FOV36" s="39"/>
      <c r="FOW36" s="39"/>
      <c r="FOX36" s="39"/>
      <c r="FOY36" s="40"/>
      <c r="FOZ36" s="40"/>
      <c r="FPA36" s="40"/>
      <c r="FPB36" s="40"/>
      <c r="FPC36" s="19"/>
      <c r="FPD36" s="19"/>
      <c r="FPE36" s="18"/>
      <c r="FPF36" s="18"/>
      <c r="FPG36" s="39"/>
      <c r="FPH36" s="39"/>
      <c r="FPI36" s="39"/>
      <c r="FPJ36" s="39"/>
      <c r="FPK36" s="40"/>
      <c r="FPL36" s="40"/>
      <c r="FPM36" s="40"/>
      <c r="FPN36" s="40"/>
      <c r="FPO36" s="19"/>
      <c r="FPP36" s="19"/>
      <c r="FPQ36" s="18"/>
      <c r="FPR36" s="18"/>
      <c r="FPS36" s="39"/>
      <c r="FPT36" s="39"/>
      <c r="FPU36" s="39"/>
      <c r="FPV36" s="39"/>
      <c r="FPW36" s="40"/>
      <c r="FPX36" s="40"/>
      <c r="FPY36" s="40"/>
      <c r="FPZ36" s="40"/>
      <c r="FQA36" s="19"/>
      <c r="FQB36" s="19"/>
      <c r="FQC36" s="18"/>
      <c r="FQD36" s="18"/>
      <c r="FQE36" s="39"/>
      <c r="FQF36" s="39"/>
      <c r="FQG36" s="39"/>
      <c r="FQH36" s="39"/>
      <c r="FQI36" s="40"/>
      <c r="FQJ36" s="40"/>
      <c r="FQK36" s="40"/>
      <c r="FQL36" s="40"/>
      <c r="FQM36" s="19"/>
      <c r="FQN36" s="19"/>
      <c r="FQO36" s="18"/>
      <c r="FQP36" s="18"/>
      <c r="FQQ36" s="39"/>
      <c r="FQR36" s="39"/>
      <c r="FQS36" s="39"/>
      <c r="FQT36" s="39"/>
      <c r="FQU36" s="40"/>
      <c r="FQV36" s="40"/>
      <c r="FQW36" s="40"/>
      <c r="FQX36" s="40"/>
      <c r="FQY36" s="19"/>
      <c r="FQZ36" s="19"/>
      <c r="FRA36" s="18"/>
      <c r="FRB36" s="18"/>
      <c r="FRC36" s="39"/>
      <c r="FRD36" s="39"/>
      <c r="FRE36" s="39"/>
      <c r="FRF36" s="39"/>
      <c r="FRG36" s="40"/>
      <c r="FRH36" s="40"/>
      <c r="FRI36" s="40"/>
      <c r="FRJ36" s="40"/>
      <c r="FRK36" s="19"/>
      <c r="FRL36" s="19"/>
      <c r="FRM36" s="18"/>
      <c r="FRN36" s="18"/>
      <c r="FRO36" s="39"/>
      <c r="FRP36" s="39"/>
      <c r="FRQ36" s="39"/>
      <c r="FRR36" s="39"/>
      <c r="FRS36" s="40"/>
      <c r="FRT36" s="40"/>
      <c r="FRU36" s="40"/>
      <c r="FRV36" s="40"/>
      <c r="FRW36" s="19"/>
      <c r="FRX36" s="19"/>
      <c r="FRY36" s="18"/>
      <c r="FRZ36" s="18"/>
      <c r="FSA36" s="39"/>
      <c r="FSB36" s="39"/>
      <c r="FSC36" s="39"/>
      <c r="FSD36" s="39"/>
      <c r="FSE36" s="40"/>
      <c r="FSF36" s="40"/>
      <c r="FSG36" s="40"/>
      <c r="FSH36" s="40"/>
      <c r="FSI36" s="19"/>
      <c r="FSJ36" s="19"/>
      <c r="FSK36" s="18"/>
      <c r="FSL36" s="18"/>
      <c r="FSM36" s="39"/>
      <c r="FSN36" s="39"/>
      <c r="FSO36" s="39"/>
      <c r="FSP36" s="39"/>
      <c r="FSQ36" s="40"/>
      <c r="FSR36" s="40"/>
      <c r="FSS36" s="40"/>
      <c r="FST36" s="40"/>
      <c r="FSU36" s="19"/>
      <c r="FSV36" s="19"/>
      <c r="FSW36" s="18"/>
      <c r="FSX36" s="18"/>
      <c r="FSY36" s="39"/>
      <c r="FSZ36" s="39"/>
      <c r="FTA36" s="39"/>
      <c r="FTB36" s="39"/>
      <c r="FTC36" s="40"/>
      <c r="FTD36" s="40"/>
      <c r="FTE36" s="40"/>
      <c r="FTF36" s="40"/>
      <c r="FTG36" s="19"/>
      <c r="FTH36" s="19"/>
      <c r="FTI36" s="18"/>
      <c r="FTJ36" s="18"/>
      <c r="FTK36" s="39"/>
      <c r="FTL36" s="39"/>
      <c r="FTM36" s="39"/>
      <c r="FTN36" s="39"/>
      <c r="FTO36" s="40"/>
      <c r="FTP36" s="40"/>
      <c r="FTQ36" s="40"/>
      <c r="FTR36" s="40"/>
      <c r="FTS36" s="19"/>
      <c r="FTT36" s="19"/>
      <c r="FTU36" s="18"/>
      <c r="FTV36" s="18"/>
      <c r="FTW36" s="39"/>
      <c r="FTX36" s="39"/>
      <c r="FTY36" s="39"/>
      <c r="FTZ36" s="39"/>
      <c r="FUA36" s="40"/>
      <c r="FUB36" s="40"/>
      <c r="FUC36" s="40"/>
      <c r="FUD36" s="40"/>
      <c r="FUE36" s="19"/>
      <c r="FUF36" s="19"/>
      <c r="FUG36" s="18"/>
      <c r="FUH36" s="18"/>
      <c r="FUI36" s="39"/>
      <c r="FUJ36" s="39"/>
      <c r="FUK36" s="39"/>
      <c r="FUL36" s="39"/>
      <c r="FUM36" s="40"/>
      <c r="FUN36" s="40"/>
      <c r="FUO36" s="40"/>
      <c r="FUP36" s="40"/>
      <c r="FUQ36" s="19"/>
      <c r="FUR36" s="19"/>
      <c r="FUS36" s="18"/>
      <c r="FUT36" s="18"/>
      <c r="FUU36" s="39"/>
      <c r="FUV36" s="39"/>
      <c r="FUW36" s="39"/>
      <c r="FUX36" s="39"/>
      <c r="FUY36" s="40"/>
      <c r="FUZ36" s="40"/>
      <c r="FVA36" s="40"/>
      <c r="FVB36" s="40"/>
      <c r="FVC36" s="19"/>
      <c r="FVD36" s="19"/>
      <c r="FVE36" s="18"/>
      <c r="FVF36" s="18"/>
      <c r="FVG36" s="39"/>
      <c r="FVH36" s="39"/>
      <c r="FVI36" s="39"/>
      <c r="FVJ36" s="39"/>
      <c r="FVK36" s="40"/>
      <c r="FVL36" s="40"/>
      <c r="FVM36" s="40"/>
      <c r="FVN36" s="40"/>
      <c r="FVO36" s="19"/>
      <c r="FVP36" s="19"/>
      <c r="FVQ36" s="18"/>
      <c r="FVR36" s="18"/>
      <c r="FVS36" s="39"/>
      <c r="FVT36" s="39"/>
      <c r="FVU36" s="39"/>
      <c r="FVV36" s="39"/>
      <c r="FVW36" s="40"/>
      <c r="FVX36" s="40"/>
      <c r="FVY36" s="40"/>
      <c r="FVZ36" s="40"/>
      <c r="FWA36" s="19"/>
      <c r="FWB36" s="19"/>
      <c r="FWC36" s="18"/>
      <c r="FWD36" s="18"/>
      <c r="FWE36" s="39"/>
      <c r="FWF36" s="39"/>
      <c r="FWG36" s="39"/>
      <c r="FWH36" s="39"/>
      <c r="FWI36" s="40"/>
      <c r="FWJ36" s="40"/>
      <c r="FWK36" s="40"/>
      <c r="FWL36" s="40"/>
      <c r="FWM36" s="19"/>
      <c r="FWN36" s="19"/>
      <c r="FWO36" s="18"/>
      <c r="FWP36" s="18"/>
      <c r="FWQ36" s="39"/>
      <c r="FWR36" s="39"/>
      <c r="FWS36" s="39"/>
      <c r="FWT36" s="39"/>
      <c r="FWU36" s="40"/>
      <c r="FWV36" s="40"/>
      <c r="FWW36" s="40"/>
      <c r="FWX36" s="40"/>
      <c r="FWY36" s="19"/>
      <c r="FWZ36" s="19"/>
      <c r="FXA36" s="18"/>
      <c r="FXB36" s="18"/>
      <c r="FXC36" s="39"/>
      <c r="FXD36" s="39"/>
      <c r="FXE36" s="39"/>
      <c r="FXF36" s="39"/>
      <c r="FXG36" s="40"/>
      <c r="FXH36" s="40"/>
      <c r="FXI36" s="40"/>
      <c r="FXJ36" s="40"/>
      <c r="FXK36" s="19"/>
      <c r="FXL36" s="19"/>
      <c r="FXM36" s="18"/>
      <c r="FXN36" s="18"/>
      <c r="FXO36" s="39"/>
      <c r="FXP36" s="39"/>
      <c r="FXQ36" s="39"/>
      <c r="FXR36" s="39"/>
      <c r="FXS36" s="40"/>
      <c r="FXT36" s="40"/>
      <c r="FXU36" s="40"/>
      <c r="FXV36" s="40"/>
      <c r="FXW36" s="19"/>
      <c r="FXX36" s="19"/>
      <c r="FXY36" s="18"/>
      <c r="FXZ36" s="18"/>
      <c r="FYA36" s="39"/>
      <c r="FYB36" s="39"/>
      <c r="FYC36" s="39"/>
      <c r="FYD36" s="39"/>
      <c r="FYE36" s="40"/>
      <c r="FYF36" s="40"/>
      <c r="FYG36" s="40"/>
      <c r="FYH36" s="40"/>
      <c r="FYI36" s="19"/>
      <c r="FYJ36" s="19"/>
      <c r="FYK36" s="18"/>
      <c r="FYL36" s="18"/>
      <c r="FYM36" s="39"/>
      <c r="FYN36" s="39"/>
      <c r="FYO36" s="39"/>
      <c r="FYP36" s="39"/>
      <c r="FYQ36" s="40"/>
      <c r="FYR36" s="40"/>
      <c r="FYS36" s="40"/>
      <c r="FYT36" s="40"/>
      <c r="FYU36" s="19"/>
      <c r="FYV36" s="19"/>
      <c r="FYW36" s="18"/>
      <c r="FYX36" s="18"/>
      <c r="FYY36" s="39"/>
      <c r="FYZ36" s="39"/>
      <c r="FZA36" s="39"/>
      <c r="FZB36" s="39"/>
      <c r="FZC36" s="40"/>
      <c r="FZD36" s="40"/>
      <c r="FZE36" s="40"/>
      <c r="FZF36" s="40"/>
      <c r="FZG36" s="19"/>
      <c r="FZH36" s="19"/>
      <c r="FZI36" s="18"/>
      <c r="FZJ36" s="18"/>
      <c r="FZK36" s="39"/>
      <c r="FZL36" s="39"/>
      <c r="FZM36" s="39"/>
      <c r="FZN36" s="39"/>
      <c r="FZO36" s="40"/>
      <c r="FZP36" s="40"/>
      <c r="FZQ36" s="40"/>
      <c r="FZR36" s="40"/>
      <c r="FZS36" s="19"/>
      <c r="FZT36" s="19"/>
      <c r="FZU36" s="18"/>
      <c r="FZV36" s="18"/>
      <c r="FZW36" s="39"/>
      <c r="FZX36" s="39"/>
      <c r="FZY36" s="39"/>
      <c r="FZZ36" s="39"/>
      <c r="GAA36" s="40"/>
      <c r="GAB36" s="40"/>
      <c r="GAC36" s="40"/>
      <c r="GAD36" s="40"/>
      <c r="GAE36" s="19"/>
      <c r="GAF36" s="19"/>
      <c r="GAG36" s="18"/>
      <c r="GAH36" s="18"/>
      <c r="GAI36" s="39"/>
      <c r="GAJ36" s="39"/>
      <c r="GAK36" s="39"/>
      <c r="GAL36" s="39"/>
      <c r="GAM36" s="40"/>
      <c r="GAN36" s="40"/>
      <c r="GAO36" s="40"/>
      <c r="GAP36" s="40"/>
      <c r="GAQ36" s="19"/>
      <c r="GAR36" s="19"/>
      <c r="GAS36" s="18"/>
      <c r="GAT36" s="18"/>
      <c r="GAU36" s="39"/>
      <c r="GAV36" s="39"/>
      <c r="GAW36" s="39"/>
      <c r="GAX36" s="39"/>
      <c r="GAY36" s="40"/>
      <c r="GAZ36" s="40"/>
      <c r="GBA36" s="40"/>
      <c r="GBB36" s="40"/>
      <c r="GBC36" s="19"/>
      <c r="GBD36" s="19"/>
      <c r="GBE36" s="18"/>
      <c r="GBF36" s="18"/>
      <c r="GBG36" s="39"/>
      <c r="GBH36" s="39"/>
      <c r="GBI36" s="39"/>
      <c r="GBJ36" s="39"/>
      <c r="GBK36" s="40"/>
      <c r="GBL36" s="40"/>
      <c r="GBM36" s="40"/>
      <c r="GBN36" s="40"/>
      <c r="GBO36" s="19"/>
      <c r="GBP36" s="19"/>
      <c r="GBQ36" s="18"/>
      <c r="GBR36" s="18"/>
      <c r="GBS36" s="39"/>
      <c r="GBT36" s="39"/>
      <c r="GBU36" s="39"/>
      <c r="GBV36" s="39"/>
      <c r="GBW36" s="40"/>
      <c r="GBX36" s="40"/>
      <c r="GBY36" s="40"/>
      <c r="GBZ36" s="40"/>
      <c r="GCA36" s="19"/>
      <c r="GCB36" s="19"/>
      <c r="GCC36" s="18"/>
      <c r="GCD36" s="18"/>
      <c r="GCE36" s="39"/>
      <c r="GCF36" s="39"/>
      <c r="GCG36" s="39"/>
      <c r="GCH36" s="39"/>
      <c r="GCI36" s="40"/>
      <c r="GCJ36" s="40"/>
      <c r="GCK36" s="40"/>
      <c r="GCL36" s="40"/>
      <c r="GCM36" s="19"/>
      <c r="GCN36" s="19"/>
      <c r="GCO36" s="18"/>
      <c r="GCP36" s="18"/>
      <c r="GCQ36" s="39"/>
      <c r="GCR36" s="39"/>
      <c r="GCS36" s="39"/>
      <c r="GCT36" s="39"/>
      <c r="GCU36" s="40"/>
      <c r="GCV36" s="40"/>
      <c r="GCW36" s="40"/>
      <c r="GCX36" s="40"/>
      <c r="GCY36" s="19"/>
      <c r="GCZ36" s="19"/>
      <c r="GDA36" s="18"/>
      <c r="GDB36" s="18"/>
      <c r="GDC36" s="39"/>
      <c r="GDD36" s="39"/>
      <c r="GDE36" s="39"/>
      <c r="GDF36" s="39"/>
      <c r="GDG36" s="40"/>
      <c r="GDH36" s="40"/>
      <c r="GDI36" s="40"/>
      <c r="GDJ36" s="40"/>
      <c r="GDK36" s="19"/>
      <c r="GDL36" s="19"/>
      <c r="GDM36" s="18"/>
      <c r="GDN36" s="18"/>
      <c r="GDO36" s="39"/>
      <c r="GDP36" s="39"/>
      <c r="GDQ36" s="39"/>
      <c r="GDR36" s="39"/>
      <c r="GDS36" s="40"/>
      <c r="GDT36" s="40"/>
      <c r="GDU36" s="40"/>
      <c r="GDV36" s="40"/>
      <c r="GDW36" s="19"/>
      <c r="GDX36" s="19"/>
      <c r="GDY36" s="18"/>
      <c r="GDZ36" s="18"/>
      <c r="GEA36" s="39"/>
      <c r="GEB36" s="39"/>
      <c r="GEC36" s="39"/>
      <c r="GED36" s="39"/>
      <c r="GEE36" s="40"/>
      <c r="GEF36" s="40"/>
      <c r="GEG36" s="40"/>
      <c r="GEH36" s="40"/>
      <c r="GEI36" s="19"/>
      <c r="GEJ36" s="19"/>
      <c r="GEK36" s="18"/>
      <c r="GEL36" s="18"/>
      <c r="GEM36" s="39"/>
      <c r="GEN36" s="39"/>
      <c r="GEO36" s="39"/>
      <c r="GEP36" s="39"/>
      <c r="GEQ36" s="40"/>
      <c r="GER36" s="40"/>
      <c r="GES36" s="40"/>
      <c r="GET36" s="40"/>
      <c r="GEU36" s="19"/>
      <c r="GEV36" s="19"/>
      <c r="GEW36" s="18"/>
      <c r="GEX36" s="18"/>
      <c r="GEY36" s="39"/>
      <c r="GEZ36" s="39"/>
      <c r="GFA36" s="39"/>
      <c r="GFB36" s="39"/>
      <c r="GFC36" s="40"/>
      <c r="GFD36" s="40"/>
      <c r="GFE36" s="40"/>
      <c r="GFF36" s="40"/>
      <c r="GFG36" s="19"/>
      <c r="GFH36" s="19"/>
      <c r="GFI36" s="18"/>
      <c r="GFJ36" s="18"/>
      <c r="GFK36" s="39"/>
      <c r="GFL36" s="39"/>
      <c r="GFM36" s="39"/>
      <c r="GFN36" s="39"/>
      <c r="GFO36" s="40"/>
      <c r="GFP36" s="40"/>
      <c r="GFQ36" s="40"/>
      <c r="GFR36" s="40"/>
      <c r="GFS36" s="19"/>
      <c r="GFT36" s="19"/>
      <c r="GFU36" s="18"/>
      <c r="GFV36" s="18"/>
      <c r="GFW36" s="39"/>
      <c r="GFX36" s="39"/>
      <c r="GFY36" s="39"/>
      <c r="GFZ36" s="39"/>
      <c r="GGA36" s="40"/>
      <c r="GGB36" s="40"/>
      <c r="GGC36" s="40"/>
      <c r="GGD36" s="40"/>
      <c r="GGE36" s="19"/>
      <c r="GGF36" s="19"/>
      <c r="GGG36" s="18"/>
      <c r="GGH36" s="18"/>
      <c r="GGI36" s="39"/>
      <c r="GGJ36" s="39"/>
      <c r="GGK36" s="39"/>
      <c r="GGL36" s="39"/>
      <c r="GGM36" s="40"/>
      <c r="GGN36" s="40"/>
      <c r="GGO36" s="40"/>
      <c r="GGP36" s="40"/>
      <c r="GGQ36" s="19"/>
      <c r="GGR36" s="19"/>
      <c r="GGS36" s="18"/>
      <c r="GGT36" s="18"/>
      <c r="GGU36" s="39"/>
      <c r="GGV36" s="39"/>
      <c r="GGW36" s="39"/>
      <c r="GGX36" s="39"/>
      <c r="GGY36" s="40"/>
      <c r="GGZ36" s="40"/>
      <c r="GHA36" s="40"/>
      <c r="GHB36" s="40"/>
      <c r="GHC36" s="19"/>
      <c r="GHD36" s="19"/>
      <c r="GHE36" s="18"/>
      <c r="GHF36" s="18"/>
      <c r="GHG36" s="39"/>
      <c r="GHH36" s="39"/>
      <c r="GHI36" s="39"/>
      <c r="GHJ36" s="39"/>
      <c r="GHK36" s="40"/>
      <c r="GHL36" s="40"/>
      <c r="GHM36" s="40"/>
      <c r="GHN36" s="40"/>
      <c r="GHO36" s="19"/>
      <c r="GHP36" s="19"/>
      <c r="GHQ36" s="18"/>
      <c r="GHR36" s="18"/>
      <c r="GHS36" s="39"/>
      <c r="GHT36" s="39"/>
      <c r="GHU36" s="39"/>
      <c r="GHV36" s="39"/>
      <c r="GHW36" s="40"/>
      <c r="GHX36" s="40"/>
      <c r="GHY36" s="40"/>
      <c r="GHZ36" s="40"/>
      <c r="GIA36" s="19"/>
      <c r="GIB36" s="19"/>
      <c r="GIC36" s="18"/>
      <c r="GID36" s="18"/>
      <c r="GIE36" s="39"/>
      <c r="GIF36" s="39"/>
      <c r="GIG36" s="39"/>
      <c r="GIH36" s="39"/>
      <c r="GII36" s="40"/>
      <c r="GIJ36" s="40"/>
      <c r="GIK36" s="40"/>
      <c r="GIL36" s="40"/>
      <c r="GIM36" s="19"/>
      <c r="GIN36" s="19"/>
      <c r="GIO36" s="18"/>
      <c r="GIP36" s="18"/>
      <c r="GIQ36" s="39"/>
      <c r="GIR36" s="39"/>
      <c r="GIS36" s="39"/>
      <c r="GIT36" s="39"/>
      <c r="GIU36" s="40"/>
      <c r="GIV36" s="40"/>
      <c r="GIW36" s="40"/>
      <c r="GIX36" s="40"/>
      <c r="GIY36" s="19"/>
      <c r="GIZ36" s="19"/>
      <c r="GJA36" s="18"/>
      <c r="GJB36" s="18"/>
      <c r="GJC36" s="39"/>
      <c r="GJD36" s="39"/>
      <c r="GJE36" s="39"/>
      <c r="GJF36" s="39"/>
      <c r="GJG36" s="40"/>
      <c r="GJH36" s="40"/>
      <c r="GJI36" s="40"/>
      <c r="GJJ36" s="40"/>
      <c r="GJK36" s="19"/>
      <c r="GJL36" s="19"/>
      <c r="GJM36" s="18"/>
      <c r="GJN36" s="18"/>
      <c r="GJO36" s="39"/>
      <c r="GJP36" s="39"/>
      <c r="GJQ36" s="39"/>
      <c r="GJR36" s="39"/>
      <c r="GJS36" s="40"/>
      <c r="GJT36" s="40"/>
      <c r="GJU36" s="40"/>
      <c r="GJV36" s="40"/>
      <c r="GJW36" s="19"/>
      <c r="GJX36" s="19"/>
      <c r="GJY36" s="18"/>
      <c r="GJZ36" s="18"/>
      <c r="GKA36" s="39"/>
      <c r="GKB36" s="39"/>
      <c r="GKC36" s="39"/>
      <c r="GKD36" s="39"/>
      <c r="GKE36" s="40"/>
      <c r="GKF36" s="40"/>
      <c r="GKG36" s="40"/>
      <c r="GKH36" s="40"/>
      <c r="GKI36" s="19"/>
      <c r="GKJ36" s="19"/>
      <c r="GKK36" s="18"/>
      <c r="GKL36" s="18"/>
      <c r="GKM36" s="39"/>
      <c r="GKN36" s="39"/>
      <c r="GKO36" s="39"/>
      <c r="GKP36" s="39"/>
      <c r="GKQ36" s="40"/>
      <c r="GKR36" s="40"/>
      <c r="GKS36" s="40"/>
      <c r="GKT36" s="40"/>
      <c r="GKU36" s="19"/>
      <c r="GKV36" s="19"/>
      <c r="GKW36" s="18"/>
      <c r="GKX36" s="18"/>
      <c r="GKY36" s="39"/>
      <c r="GKZ36" s="39"/>
      <c r="GLA36" s="39"/>
      <c r="GLB36" s="39"/>
      <c r="GLC36" s="40"/>
      <c r="GLD36" s="40"/>
      <c r="GLE36" s="40"/>
      <c r="GLF36" s="40"/>
      <c r="GLG36" s="19"/>
      <c r="GLH36" s="19"/>
      <c r="GLI36" s="18"/>
      <c r="GLJ36" s="18"/>
      <c r="GLK36" s="39"/>
      <c r="GLL36" s="39"/>
      <c r="GLM36" s="39"/>
      <c r="GLN36" s="39"/>
      <c r="GLO36" s="40"/>
      <c r="GLP36" s="40"/>
      <c r="GLQ36" s="40"/>
      <c r="GLR36" s="40"/>
      <c r="GLS36" s="19"/>
      <c r="GLT36" s="19"/>
      <c r="GLU36" s="18"/>
      <c r="GLV36" s="18"/>
      <c r="GLW36" s="39"/>
      <c r="GLX36" s="39"/>
      <c r="GLY36" s="39"/>
      <c r="GLZ36" s="39"/>
      <c r="GMA36" s="40"/>
      <c r="GMB36" s="40"/>
      <c r="GMC36" s="40"/>
      <c r="GMD36" s="40"/>
      <c r="GME36" s="19"/>
      <c r="GMF36" s="19"/>
      <c r="GMG36" s="18"/>
      <c r="GMH36" s="18"/>
      <c r="GMI36" s="39"/>
      <c r="GMJ36" s="39"/>
      <c r="GMK36" s="39"/>
      <c r="GML36" s="39"/>
      <c r="GMM36" s="40"/>
      <c r="GMN36" s="40"/>
      <c r="GMO36" s="40"/>
      <c r="GMP36" s="40"/>
      <c r="GMQ36" s="19"/>
      <c r="GMR36" s="19"/>
      <c r="GMS36" s="18"/>
      <c r="GMT36" s="18"/>
      <c r="GMU36" s="39"/>
      <c r="GMV36" s="39"/>
      <c r="GMW36" s="39"/>
      <c r="GMX36" s="39"/>
      <c r="GMY36" s="40"/>
      <c r="GMZ36" s="40"/>
      <c r="GNA36" s="40"/>
      <c r="GNB36" s="40"/>
      <c r="GNC36" s="19"/>
      <c r="GND36" s="19"/>
      <c r="GNE36" s="18"/>
      <c r="GNF36" s="18"/>
      <c r="GNG36" s="39"/>
      <c r="GNH36" s="39"/>
      <c r="GNI36" s="39"/>
      <c r="GNJ36" s="39"/>
      <c r="GNK36" s="40"/>
      <c r="GNL36" s="40"/>
      <c r="GNM36" s="40"/>
      <c r="GNN36" s="40"/>
      <c r="GNO36" s="19"/>
      <c r="GNP36" s="19"/>
      <c r="GNQ36" s="18"/>
      <c r="GNR36" s="18"/>
      <c r="GNS36" s="39"/>
      <c r="GNT36" s="39"/>
      <c r="GNU36" s="39"/>
      <c r="GNV36" s="39"/>
      <c r="GNW36" s="40"/>
      <c r="GNX36" s="40"/>
      <c r="GNY36" s="40"/>
      <c r="GNZ36" s="40"/>
      <c r="GOA36" s="19"/>
      <c r="GOB36" s="19"/>
      <c r="GOC36" s="18"/>
      <c r="GOD36" s="18"/>
      <c r="GOE36" s="39"/>
      <c r="GOF36" s="39"/>
      <c r="GOG36" s="39"/>
      <c r="GOH36" s="39"/>
      <c r="GOI36" s="40"/>
      <c r="GOJ36" s="40"/>
      <c r="GOK36" s="40"/>
      <c r="GOL36" s="40"/>
      <c r="GOM36" s="19"/>
      <c r="GON36" s="19"/>
      <c r="GOO36" s="18"/>
      <c r="GOP36" s="18"/>
      <c r="GOQ36" s="39"/>
      <c r="GOR36" s="39"/>
      <c r="GOS36" s="39"/>
      <c r="GOT36" s="39"/>
      <c r="GOU36" s="40"/>
      <c r="GOV36" s="40"/>
      <c r="GOW36" s="40"/>
      <c r="GOX36" s="40"/>
      <c r="GOY36" s="19"/>
      <c r="GOZ36" s="19"/>
      <c r="GPA36" s="18"/>
      <c r="GPB36" s="18"/>
      <c r="GPC36" s="39"/>
      <c r="GPD36" s="39"/>
      <c r="GPE36" s="39"/>
      <c r="GPF36" s="39"/>
      <c r="GPG36" s="40"/>
      <c r="GPH36" s="40"/>
      <c r="GPI36" s="40"/>
      <c r="GPJ36" s="40"/>
      <c r="GPK36" s="19"/>
      <c r="GPL36" s="19"/>
      <c r="GPM36" s="18"/>
      <c r="GPN36" s="18"/>
      <c r="GPO36" s="39"/>
      <c r="GPP36" s="39"/>
      <c r="GPQ36" s="39"/>
      <c r="GPR36" s="39"/>
      <c r="GPS36" s="40"/>
      <c r="GPT36" s="40"/>
      <c r="GPU36" s="40"/>
      <c r="GPV36" s="40"/>
      <c r="GPW36" s="19"/>
      <c r="GPX36" s="19"/>
      <c r="GPY36" s="18"/>
      <c r="GPZ36" s="18"/>
      <c r="GQA36" s="39"/>
      <c r="GQB36" s="39"/>
      <c r="GQC36" s="39"/>
      <c r="GQD36" s="39"/>
      <c r="GQE36" s="40"/>
      <c r="GQF36" s="40"/>
      <c r="GQG36" s="40"/>
      <c r="GQH36" s="40"/>
      <c r="GQI36" s="19"/>
      <c r="GQJ36" s="19"/>
      <c r="GQK36" s="18"/>
      <c r="GQL36" s="18"/>
      <c r="GQM36" s="39"/>
      <c r="GQN36" s="39"/>
      <c r="GQO36" s="39"/>
      <c r="GQP36" s="39"/>
      <c r="GQQ36" s="40"/>
      <c r="GQR36" s="40"/>
      <c r="GQS36" s="40"/>
      <c r="GQT36" s="40"/>
      <c r="GQU36" s="19"/>
      <c r="GQV36" s="19"/>
      <c r="GQW36" s="18"/>
      <c r="GQX36" s="18"/>
      <c r="GQY36" s="39"/>
      <c r="GQZ36" s="39"/>
      <c r="GRA36" s="39"/>
      <c r="GRB36" s="39"/>
      <c r="GRC36" s="40"/>
      <c r="GRD36" s="40"/>
      <c r="GRE36" s="40"/>
      <c r="GRF36" s="40"/>
      <c r="GRG36" s="19"/>
      <c r="GRH36" s="19"/>
      <c r="GRI36" s="18"/>
      <c r="GRJ36" s="18"/>
      <c r="GRK36" s="39"/>
      <c r="GRL36" s="39"/>
      <c r="GRM36" s="39"/>
      <c r="GRN36" s="39"/>
      <c r="GRO36" s="40"/>
      <c r="GRP36" s="40"/>
      <c r="GRQ36" s="40"/>
      <c r="GRR36" s="40"/>
      <c r="GRS36" s="19"/>
      <c r="GRT36" s="19"/>
      <c r="GRU36" s="18"/>
      <c r="GRV36" s="18"/>
      <c r="GRW36" s="39"/>
      <c r="GRX36" s="39"/>
      <c r="GRY36" s="39"/>
      <c r="GRZ36" s="39"/>
      <c r="GSA36" s="40"/>
      <c r="GSB36" s="40"/>
      <c r="GSC36" s="40"/>
      <c r="GSD36" s="40"/>
      <c r="GSE36" s="19"/>
      <c r="GSF36" s="19"/>
      <c r="GSG36" s="18"/>
      <c r="GSH36" s="18"/>
      <c r="GSI36" s="39"/>
      <c r="GSJ36" s="39"/>
      <c r="GSK36" s="39"/>
      <c r="GSL36" s="39"/>
      <c r="GSM36" s="40"/>
      <c r="GSN36" s="40"/>
      <c r="GSO36" s="40"/>
      <c r="GSP36" s="40"/>
      <c r="GSQ36" s="19"/>
      <c r="GSR36" s="19"/>
      <c r="GSS36" s="18"/>
      <c r="GST36" s="18"/>
      <c r="GSU36" s="39"/>
      <c r="GSV36" s="39"/>
      <c r="GSW36" s="39"/>
      <c r="GSX36" s="39"/>
      <c r="GSY36" s="40"/>
      <c r="GSZ36" s="40"/>
      <c r="GTA36" s="40"/>
      <c r="GTB36" s="40"/>
      <c r="GTC36" s="19"/>
      <c r="GTD36" s="19"/>
      <c r="GTE36" s="18"/>
      <c r="GTF36" s="18"/>
      <c r="GTG36" s="39"/>
      <c r="GTH36" s="39"/>
      <c r="GTI36" s="39"/>
      <c r="GTJ36" s="39"/>
      <c r="GTK36" s="40"/>
      <c r="GTL36" s="40"/>
      <c r="GTM36" s="40"/>
      <c r="GTN36" s="40"/>
      <c r="GTO36" s="19"/>
      <c r="GTP36" s="19"/>
      <c r="GTQ36" s="18"/>
      <c r="GTR36" s="18"/>
      <c r="GTS36" s="39"/>
      <c r="GTT36" s="39"/>
      <c r="GTU36" s="39"/>
      <c r="GTV36" s="39"/>
      <c r="GTW36" s="40"/>
      <c r="GTX36" s="40"/>
      <c r="GTY36" s="40"/>
      <c r="GTZ36" s="40"/>
      <c r="GUA36" s="19"/>
      <c r="GUB36" s="19"/>
      <c r="GUC36" s="18"/>
      <c r="GUD36" s="18"/>
      <c r="GUE36" s="39"/>
      <c r="GUF36" s="39"/>
      <c r="GUG36" s="39"/>
      <c r="GUH36" s="39"/>
      <c r="GUI36" s="40"/>
      <c r="GUJ36" s="40"/>
      <c r="GUK36" s="40"/>
      <c r="GUL36" s="40"/>
      <c r="GUM36" s="19"/>
      <c r="GUN36" s="19"/>
      <c r="GUO36" s="18"/>
      <c r="GUP36" s="18"/>
      <c r="GUQ36" s="39"/>
      <c r="GUR36" s="39"/>
      <c r="GUS36" s="39"/>
      <c r="GUT36" s="39"/>
      <c r="GUU36" s="40"/>
      <c r="GUV36" s="40"/>
      <c r="GUW36" s="40"/>
      <c r="GUX36" s="40"/>
      <c r="GUY36" s="19"/>
      <c r="GUZ36" s="19"/>
      <c r="GVA36" s="18"/>
      <c r="GVB36" s="18"/>
      <c r="GVC36" s="39"/>
      <c r="GVD36" s="39"/>
      <c r="GVE36" s="39"/>
      <c r="GVF36" s="39"/>
      <c r="GVG36" s="40"/>
      <c r="GVH36" s="40"/>
      <c r="GVI36" s="40"/>
      <c r="GVJ36" s="40"/>
      <c r="GVK36" s="19"/>
      <c r="GVL36" s="19"/>
      <c r="GVM36" s="18"/>
      <c r="GVN36" s="18"/>
      <c r="GVO36" s="39"/>
      <c r="GVP36" s="39"/>
      <c r="GVQ36" s="39"/>
      <c r="GVR36" s="39"/>
      <c r="GVS36" s="40"/>
      <c r="GVT36" s="40"/>
      <c r="GVU36" s="40"/>
      <c r="GVV36" s="40"/>
      <c r="GVW36" s="19"/>
      <c r="GVX36" s="19"/>
      <c r="GVY36" s="18"/>
      <c r="GVZ36" s="18"/>
      <c r="GWA36" s="39"/>
      <c r="GWB36" s="39"/>
      <c r="GWC36" s="39"/>
      <c r="GWD36" s="39"/>
      <c r="GWE36" s="40"/>
      <c r="GWF36" s="40"/>
      <c r="GWG36" s="40"/>
      <c r="GWH36" s="40"/>
      <c r="GWI36" s="19"/>
      <c r="GWJ36" s="19"/>
      <c r="GWK36" s="18"/>
      <c r="GWL36" s="18"/>
      <c r="GWM36" s="39"/>
      <c r="GWN36" s="39"/>
      <c r="GWO36" s="39"/>
      <c r="GWP36" s="39"/>
      <c r="GWQ36" s="40"/>
      <c r="GWR36" s="40"/>
      <c r="GWS36" s="40"/>
      <c r="GWT36" s="40"/>
      <c r="GWU36" s="19"/>
      <c r="GWV36" s="19"/>
      <c r="GWW36" s="18"/>
      <c r="GWX36" s="18"/>
      <c r="GWY36" s="39"/>
      <c r="GWZ36" s="39"/>
      <c r="GXA36" s="39"/>
      <c r="GXB36" s="39"/>
      <c r="GXC36" s="40"/>
      <c r="GXD36" s="40"/>
      <c r="GXE36" s="40"/>
      <c r="GXF36" s="40"/>
      <c r="GXG36" s="19"/>
      <c r="GXH36" s="19"/>
      <c r="GXI36" s="18"/>
      <c r="GXJ36" s="18"/>
      <c r="GXK36" s="39"/>
      <c r="GXL36" s="39"/>
      <c r="GXM36" s="39"/>
      <c r="GXN36" s="39"/>
      <c r="GXO36" s="40"/>
      <c r="GXP36" s="40"/>
      <c r="GXQ36" s="40"/>
      <c r="GXR36" s="40"/>
      <c r="GXS36" s="19"/>
      <c r="GXT36" s="19"/>
      <c r="GXU36" s="18"/>
      <c r="GXV36" s="18"/>
      <c r="GXW36" s="39"/>
      <c r="GXX36" s="39"/>
      <c r="GXY36" s="39"/>
      <c r="GXZ36" s="39"/>
      <c r="GYA36" s="40"/>
      <c r="GYB36" s="40"/>
      <c r="GYC36" s="40"/>
      <c r="GYD36" s="40"/>
      <c r="GYE36" s="19"/>
      <c r="GYF36" s="19"/>
      <c r="GYG36" s="18"/>
      <c r="GYH36" s="18"/>
      <c r="GYI36" s="39"/>
      <c r="GYJ36" s="39"/>
      <c r="GYK36" s="39"/>
      <c r="GYL36" s="39"/>
      <c r="GYM36" s="40"/>
      <c r="GYN36" s="40"/>
      <c r="GYO36" s="40"/>
      <c r="GYP36" s="40"/>
      <c r="GYQ36" s="19"/>
      <c r="GYR36" s="19"/>
      <c r="GYS36" s="18"/>
      <c r="GYT36" s="18"/>
      <c r="GYU36" s="39"/>
      <c r="GYV36" s="39"/>
      <c r="GYW36" s="39"/>
      <c r="GYX36" s="39"/>
      <c r="GYY36" s="40"/>
      <c r="GYZ36" s="40"/>
      <c r="GZA36" s="40"/>
      <c r="GZB36" s="40"/>
      <c r="GZC36" s="19"/>
      <c r="GZD36" s="19"/>
      <c r="GZE36" s="18"/>
      <c r="GZF36" s="18"/>
      <c r="GZG36" s="39"/>
      <c r="GZH36" s="39"/>
      <c r="GZI36" s="39"/>
      <c r="GZJ36" s="39"/>
      <c r="GZK36" s="40"/>
      <c r="GZL36" s="40"/>
      <c r="GZM36" s="40"/>
      <c r="GZN36" s="40"/>
      <c r="GZO36" s="19"/>
      <c r="GZP36" s="19"/>
      <c r="GZQ36" s="18"/>
      <c r="GZR36" s="18"/>
      <c r="GZS36" s="39"/>
      <c r="GZT36" s="39"/>
      <c r="GZU36" s="39"/>
      <c r="GZV36" s="39"/>
      <c r="GZW36" s="40"/>
      <c r="GZX36" s="40"/>
      <c r="GZY36" s="40"/>
      <c r="GZZ36" s="40"/>
      <c r="HAA36" s="19"/>
      <c r="HAB36" s="19"/>
      <c r="HAC36" s="18"/>
      <c r="HAD36" s="18"/>
      <c r="HAE36" s="39"/>
      <c r="HAF36" s="39"/>
      <c r="HAG36" s="39"/>
      <c r="HAH36" s="39"/>
      <c r="HAI36" s="40"/>
      <c r="HAJ36" s="40"/>
      <c r="HAK36" s="40"/>
      <c r="HAL36" s="40"/>
      <c r="HAM36" s="19"/>
      <c r="HAN36" s="19"/>
      <c r="HAO36" s="18"/>
      <c r="HAP36" s="18"/>
      <c r="HAQ36" s="39"/>
      <c r="HAR36" s="39"/>
      <c r="HAS36" s="39"/>
      <c r="HAT36" s="39"/>
      <c r="HAU36" s="40"/>
      <c r="HAV36" s="40"/>
      <c r="HAW36" s="40"/>
      <c r="HAX36" s="40"/>
      <c r="HAY36" s="19"/>
      <c r="HAZ36" s="19"/>
      <c r="HBA36" s="18"/>
      <c r="HBB36" s="18"/>
      <c r="HBC36" s="39"/>
      <c r="HBD36" s="39"/>
      <c r="HBE36" s="39"/>
      <c r="HBF36" s="39"/>
      <c r="HBG36" s="40"/>
      <c r="HBH36" s="40"/>
      <c r="HBI36" s="40"/>
      <c r="HBJ36" s="40"/>
      <c r="HBK36" s="19"/>
      <c r="HBL36" s="19"/>
      <c r="HBM36" s="18"/>
      <c r="HBN36" s="18"/>
      <c r="HBO36" s="39"/>
      <c r="HBP36" s="39"/>
      <c r="HBQ36" s="39"/>
      <c r="HBR36" s="39"/>
      <c r="HBS36" s="40"/>
      <c r="HBT36" s="40"/>
      <c r="HBU36" s="40"/>
      <c r="HBV36" s="40"/>
      <c r="HBW36" s="19"/>
      <c r="HBX36" s="19"/>
      <c r="HBY36" s="18"/>
      <c r="HBZ36" s="18"/>
      <c r="HCA36" s="39"/>
      <c r="HCB36" s="39"/>
      <c r="HCC36" s="39"/>
      <c r="HCD36" s="39"/>
      <c r="HCE36" s="40"/>
      <c r="HCF36" s="40"/>
      <c r="HCG36" s="40"/>
      <c r="HCH36" s="40"/>
      <c r="HCI36" s="19"/>
      <c r="HCJ36" s="19"/>
      <c r="HCK36" s="18"/>
      <c r="HCL36" s="18"/>
      <c r="HCM36" s="39"/>
      <c r="HCN36" s="39"/>
      <c r="HCO36" s="39"/>
      <c r="HCP36" s="39"/>
      <c r="HCQ36" s="40"/>
      <c r="HCR36" s="40"/>
      <c r="HCS36" s="40"/>
      <c r="HCT36" s="40"/>
      <c r="HCU36" s="19"/>
      <c r="HCV36" s="19"/>
      <c r="HCW36" s="18"/>
      <c r="HCX36" s="18"/>
      <c r="HCY36" s="39"/>
      <c r="HCZ36" s="39"/>
      <c r="HDA36" s="39"/>
      <c r="HDB36" s="39"/>
      <c r="HDC36" s="40"/>
      <c r="HDD36" s="40"/>
      <c r="HDE36" s="40"/>
      <c r="HDF36" s="40"/>
      <c r="HDG36" s="19"/>
      <c r="HDH36" s="19"/>
      <c r="HDI36" s="18"/>
      <c r="HDJ36" s="18"/>
      <c r="HDK36" s="39"/>
      <c r="HDL36" s="39"/>
      <c r="HDM36" s="39"/>
      <c r="HDN36" s="39"/>
      <c r="HDO36" s="40"/>
      <c r="HDP36" s="40"/>
      <c r="HDQ36" s="40"/>
      <c r="HDR36" s="40"/>
      <c r="HDS36" s="19"/>
      <c r="HDT36" s="19"/>
      <c r="HDU36" s="18"/>
      <c r="HDV36" s="18"/>
      <c r="HDW36" s="39"/>
      <c r="HDX36" s="39"/>
      <c r="HDY36" s="39"/>
      <c r="HDZ36" s="39"/>
      <c r="HEA36" s="40"/>
      <c r="HEB36" s="40"/>
      <c r="HEC36" s="40"/>
      <c r="HED36" s="40"/>
      <c r="HEE36" s="19"/>
      <c r="HEF36" s="19"/>
      <c r="HEG36" s="18"/>
      <c r="HEH36" s="18"/>
      <c r="HEI36" s="39"/>
      <c r="HEJ36" s="39"/>
      <c r="HEK36" s="39"/>
      <c r="HEL36" s="39"/>
      <c r="HEM36" s="40"/>
      <c r="HEN36" s="40"/>
      <c r="HEO36" s="40"/>
      <c r="HEP36" s="40"/>
      <c r="HEQ36" s="19"/>
      <c r="HER36" s="19"/>
      <c r="HES36" s="18"/>
      <c r="HET36" s="18"/>
      <c r="HEU36" s="39"/>
      <c r="HEV36" s="39"/>
      <c r="HEW36" s="39"/>
      <c r="HEX36" s="39"/>
      <c r="HEY36" s="40"/>
      <c r="HEZ36" s="40"/>
      <c r="HFA36" s="40"/>
      <c r="HFB36" s="40"/>
      <c r="HFC36" s="19"/>
      <c r="HFD36" s="19"/>
      <c r="HFE36" s="18"/>
      <c r="HFF36" s="18"/>
      <c r="HFG36" s="39"/>
      <c r="HFH36" s="39"/>
      <c r="HFI36" s="39"/>
      <c r="HFJ36" s="39"/>
      <c r="HFK36" s="40"/>
      <c r="HFL36" s="40"/>
      <c r="HFM36" s="40"/>
      <c r="HFN36" s="40"/>
      <c r="HFO36" s="19"/>
      <c r="HFP36" s="19"/>
      <c r="HFQ36" s="18"/>
      <c r="HFR36" s="18"/>
      <c r="HFS36" s="39"/>
      <c r="HFT36" s="39"/>
      <c r="HFU36" s="39"/>
      <c r="HFV36" s="39"/>
      <c r="HFW36" s="40"/>
      <c r="HFX36" s="40"/>
      <c r="HFY36" s="40"/>
      <c r="HFZ36" s="40"/>
      <c r="HGA36" s="19"/>
      <c r="HGB36" s="19"/>
      <c r="HGC36" s="18"/>
      <c r="HGD36" s="18"/>
      <c r="HGE36" s="39"/>
      <c r="HGF36" s="39"/>
      <c r="HGG36" s="39"/>
      <c r="HGH36" s="39"/>
      <c r="HGI36" s="40"/>
      <c r="HGJ36" s="40"/>
      <c r="HGK36" s="40"/>
      <c r="HGL36" s="40"/>
      <c r="HGM36" s="19"/>
      <c r="HGN36" s="19"/>
      <c r="HGO36" s="18"/>
      <c r="HGP36" s="18"/>
      <c r="HGQ36" s="39"/>
      <c r="HGR36" s="39"/>
      <c r="HGS36" s="39"/>
      <c r="HGT36" s="39"/>
      <c r="HGU36" s="40"/>
      <c r="HGV36" s="40"/>
      <c r="HGW36" s="40"/>
      <c r="HGX36" s="40"/>
      <c r="HGY36" s="19"/>
      <c r="HGZ36" s="19"/>
      <c r="HHA36" s="18"/>
      <c r="HHB36" s="18"/>
      <c r="HHC36" s="39"/>
      <c r="HHD36" s="39"/>
      <c r="HHE36" s="39"/>
      <c r="HHF36" s="39"/>
      <c r="HHG36" s="40"/>
      <c r="HHH36" s="40"/>
      <c r="HHI36" s="40"/>
      <c r="HHJ36" s="40"/>
      <c r="HHK36" s="19"/>
      <c r="HHL36" s="19"/>
      <c r="HHM36" s="18"/>
      <c r="HHN36" s="18"/>
      <c r="HHO36" s="39"/>
      <c r="HHP36" s="39"/>
      <c r="HHQ36" s="39"/>
      <c r="HHR36" s="39"/>
      <c r="HHS36" s="40"/>
      <c r="HHT36" s="40"/>
      <c r="HHU36" s="40"/>
      <c r="HHV36" s="40"/>
      <c r="HHW36" s="19"/>
      <c r="HHX36" s="19"/>
      <c r="HHY36" s="18"/>
      <c r="HHZ36" s="18"/>
      <c r="HIA36" s="39"/>
      <c r="HIB36" s="39"/>
      <c r="HIC36" s="39"/>
      <c r="HID36" s="39"/>
      <c r="HIE36" s="40"/>
      <c r="HIF36" s="40"/>
      <c r="HIG36" s="40"/>
      <c r="HIH36" s="40"/>
      <c r="HII36" s="19"/>
      <c r="HIJ36" s="19"/>
      <c r="HIK36" s="18"/>
      <c r="HIL36" s="18"/>
      <c r="HIM36" s="39"/>
      <c r="HIN36" s="39"/>
      <c r="HIO36" s="39"/>
      <c r="HIP36" s="39"/>
      <c r="HIQ36" s="40"/>
      <c r="HIR36" s="40"/>
      <c r="HIS36" s="40"/>
      <c r="HIT36" s="40"/>
      <c r="HIU36" s="19"/>
      <c r="HIV36" s="19"/>
      <c r="HIW36" s="18"/>
      <c r="HIX36" s="18"/>
      <c r="HIY36" s="39"/>
      <c r="HIZ36" s="39"/>
      <c r="HJA36" s="39"/>
      <c r="HJB36" s="39"/>
      <c r="HJC36" s="40"/>
      <c r="HJD36" s="40"/>
      <c r="HJE36" s="40"/>
      <c r="HJF36" s="40"/>
      <c r="HJG36" s="19"/>
      <c r="HJH36" s="19"/>
      <c r="HJI36" s="18"/>
      <c r="HJJ36" s="18"/>
      <c r="HJK36" s="39"/>
      <c r="HJL36" s="39"/>
      <c r="HJM36" s="39"/>
      <c r="HJN36" s="39"/>
      <c r="HJO36" s="40"/>
      <c r="HJP36" s="40"/>
      <c r="HJQ36" s="40"/>
      <c r="HJR36" s="40"/>
      <c r="HJS36" s="19"/>
      <c r="HJT36" s="19"/>
      <c r="HJU36" s="18"/>
      <c r="HJV36" s="18"/>
      <c r="HJW36" s="39"/>
      <c r="HJX36" s="39"/>
      <c r="HJY36" s="39"/>
      <c r="HJZ36" s="39"/>
      <c r="HKA36" s="40"/>
      <c r="HKB36" s="40"/>
      <c r="HKC36" s="40"/>
      <c r="HKD36" s="40"/>
      <c r="HKE36" s="19"/>
      <c r="HKF36" s="19"/>
      <c r="HKG36" s="18"/>
      <c r="HKH36" s="18"/>
      <c r="HKI36" s="39"/>
      <c r="HKJ36" s="39"/>
      <c r="HKK36" s="39"/>
      <c r="HKL36" s="39"/>
      <c r="HKM36" s="40"/>
      <c r="HKN36" s="40"/>
      <c r="HKO36" s="40"/>
      <c r="HKP36" s="40"/>
      <c r="HKQ36" s="19"/>
      <c r="HKR36" s="19"/>
      <c r="HKS36" s="18"/>
      <c r="HKT36" s="18"/>
      <c r="HKU36" s="39"/>
      <c r="HKV36" s="39"/>
      <c r="HKW36" s="39"/>
      <c r="HKX36" s="39"/>
      <c r="HKY36" s="40"/>
      <c r="HKZ36" s="40"/>
      <c r="HLA36" s="40"/>
      <c r="HLB36" s="40"/>
      <c r="HLC36" s="19"/>
      <c r="HLD36" s="19"/>
      <c r="HLE36" s="18"/>
      <c r="HLF36" s="18"/>
      <c r="HLG36" s="39"/>
      <c r="HLH36" s="39"/>
      <c r="HLI36" s="39"/>
      <c r="HLJ36" s="39"/>
      <c r="HLK36" s="40"/>
      <c r="HLL36" s="40"/>
      <c r="HLM36" s="40"/>
      <c r="HLN36" s="40"/>
      <c r="HLO36" s="19"/>
      <c r="HLP36" s="19"/>
      <c r="HLQ36" s="18"/>
      <c r="HLR36" s="18"/>
      <c r="HLS36" s="39"/>
      <c r="HLT36" s="39"/>
      <c r="HLU36" s="39"/>
      <c r="HLV36" s="39"/>
      <c r="HLW36" s="40"/>
      <c r="HLX36" s="40"/>
      <c r="HLY36" s="40"/>
      <c r="HLZ36" s="40"/>
      <c r="HMA36" s="19"/>
      <c r="HMB36" s="19"/>
      <c r="HMC36" s="18"/>
      <c r="HMD36" s="18"/>
      <c r="HME36" s="39"/>
      <c r="HMF36" s="39"/>
      <c r="HMG36" s="39"/>
      <c r="HMH36" s="39"/>
      <c r="HMI36" s="40"/>
      <c r="HMJ36" s="40"/>
      <c r="HMK36" s="40"/>
      <c r="HML36" s="40"/>
      <c r="HMM36" s="19"/>
      <c r="HMN36" s="19"/>
      <c r="HMO36" s="18"/>
      <c r="HMP36" s="18"/>
      <c r="HMQ36" s="39"/>
      <c r="HMR36" s="39"/>
      <c r="HMS36" s="39"/>
      <c r="HMT36" s="39"/>
      <c r="HMU36" s="40"/>
      <c r="HMV36" s="40"/>
      <c r="HMW36" s="40"/>
      <c r="HMX36" s="40"/>
      <c r="HMY36" s="19"/>
      <c r="HMZ36" s="19"/>
      <c r="HNA36" s="18"/>
      <c r="HNB36" s="18"/>
      <c r="HNC36" s="39"/>
      <c r="HND36" s="39"/>
      <c r="HNE36" s="39"/>
      <c r="HNF36" s="39"/>
      <c r="HNG36" s="40"/>
      <c r="HNH36" s="40"/>
      <c r="HNI36" s="40"/>
      <c r="HNJ36" s="40"/>
      <c r="HNK36" s="19"/>
      <c r="HNL36" s="19"/>
      <c r="HNM36" s="18"/>
      <c r="HNN36" s="18"/>
      <c r="HNO36" s="39"/>
      <c r="HNP36" s="39"/>
      <c r="HNQ36" s="39"/>
      <c r="HNR36" s="39"/>
      <c r="HNS36" s="40"/>
      <c r="HNT36" s="40"/>
      <c r="HNU36" s="40"/>
      <c r="HNV36" s="40"/>
      <c r="HNW36" s="19"/>
      <c r="HNX36" s="19"/>
      <c r="HNY36" s="18"/>
      <c r="HNZ36" s="18"/>
      <c r="HOA36" s="39"/>
      <c r="HOB36" s="39"/>
      <c r="HOC36" s="39"/>
      <c r="HOD36" s="39"/>
      <c r="HOE36" s="40"/>
      <c r="HOF36" s="40"/>
      <c r="HOG36" s="40"/>
      <c r="HOH36" s="40"/>
      <c r="HOI36" s="19"/>
      <c r="HOJ36" s="19"/>
      <c r="HOK36" s="18"/>
      <c r="HOL36" s="18"/>
      <c r="HOM36" s="39"/>
      <c r="HON36" s="39"/>
      <c r="HOO36" s="39"/>
      <c r="HOP36" s="39"/>
      <c r="HOQ36" s="40"/>
      <c r="HOR36" s="40"/>
      <c r="HOS36" s="40"/>
      <c r="HOT36" s="40"/>
      <c r="HOU36" s="19"/>
      <c r="HOV36" s="19"/>
      <c r="HOW36" s="18"/>
      <c r="HOX36" s="18"/>
      <c r="HOY36" s="39"/>
      <c r="HOZ36" s="39"/>
      <c r="HPA36" s="39"/>
      <c r="HPB36" s="39"/>
      <c r="HPC36" s="40"/>
      <c r="HPD36" s="40"/>
      <c r="HPE36" s="40"/>
      <c r="HPF36" s="40"/>
      <c r="HPG36" s="19"/>
      <c r="HPH36" s="19"/>
      <c r="HPI36" s="18"/>
      <c r="HPJ36" s="18"/>
      <c r="HPK36" s="39"/>
      <c r="HPL36" s="39"/>
      <c r="HPM36" s="39"/>
      <c r="HPN36" s="39"/>
      <c r="HPO36" s="40"/>
      <c r="HPP36" s="40"/>
      <c r="HPQ36" s="40"/>
      <c r="HPR36" s="40"/>
      <c r="HPS36" s="19"/>
      <c r="HPT36" s="19"/>
      <c r="HPU36" s="18"/>
      <c r="HPV36" s="18"/>
      <c r="HPW36" s="39"/>
      <c r="HPX36" s="39"/>
      <c r="HPY36" s="39"/>
      <c r="HPZ36" s="39"/>
      <c r="HQA36" s="40"/>
      <c r="HQB36" s="40"/>
      <c r="HQC36" s="40"/>
      <c r="HQD36" s="40"/>
      <c r="HQE36" s="19"/>
      <c r="HQF36" s="19"/>
      <c r="HQG36" s="18"/>
      <c r="HQH36" s="18"/>
      <c r="HQI36" s="39"/>
      <c r="HQJ36" s="39"/>
      <c r="HQK36" s="39"/>
      <c r="HQL36" s="39"/>
      <c r="HQM36" s="40"/>
      <c r="HQN36" s="40"/>
      <c r="HQO36" s="40"/>
      <c r="HQP36" s="40"/>
      <c r="HQQ36" s="19"/>
      <c r="HQR36" s="19"/>
      <c r="HQS36" s="18"/>
      <c r="HQT36" s="18"/>
      <c r="HQU36" s="39"/>
      <c r="HQV36" s="39"/>
      <c r="HQW36" s="39"/>
      <c r="HQX36" s="39"/>
      <c r="HQY36" s="40"/>
      <c r="HQZ36" s="40"/>
      <c r="HRA36" s="40"/>
      <c r="HRB36" s="40"/>
      <c r="HRC36" s="19"/>
      <c r="HRD36" s="19"/>
      <c r="HRE36" s="18"/>
      <c r="HRF36" s="18"/>
      <c r="HRG36" s="39"/>
      <c r="HRH36" s="39"/>
      <c r="HRI36" s="39"/>
      <c r="HRJ36" s="39"/>
      <c r="HRK36" s="40"/>
      <c r="HRL36" s="40"/>
      <c r="HRM36" s="40"/>
      <c r="HRN36" s="40"/>
      <c r="HRO36" s="19"/>
      <c r="HRP36" s="19"/>
      <c r="HRQ36" s="18"/>
      <c r="HRR36" s="18"/>
      <c r="HRS36" s="39"/>
      <c r="HRT36" s="39"/>
      <c r="HRU36" s="39"/>
      <c r="HRV36" s="39"/>
      <c r="HRW36" s="40"/>
      <c r="HRX36" s="40"/>
      <c r="HRY36" s="40"/>
      <c r="HRZ36" s="40"/>
      <c r="HSA36" s="19"/>
      <c r="HSB36" s="19"/>
      <c r="HSC36" s="18"/>
      <c r="HSD36" s="18"/>
      <c r="HSE36" s="39"/>
      <c r="HSF36" s="39"/>
      <c r="HSG36" s="39"/>
      <c r="HSH36" s="39"/>
      <c r="HSI36" s="40"/>
      <c r="HSJ36" s="40"/>
      <c r="HSK36" s="40"/>
      <c r="HSL36" s="40"/>
      <c r="HSM36" s="19"/>
      <c r="HSN36" s="19"/>
      <c r="HSO36" s="18"/>
      <c r="HSP36" s="18"/>
      <c r="HSQ36" s="39"/>
      <c r="HSR36" s="39"/>
      <c r="HSS36" s="39"/>
      <c r="HST36" s="39"/>
      <c r="HSU36" s="40"/>
      <c r="HSV36" s="40"/>
      <c r="HSW36" s="40"/>
      <c r="HSX36" s="40"/>
      <c r="HSY36" s="19"/>
      <c r="HSZ36" s="19"/>
      <c r="HTA36" s="18"/>
      <c r="HTB36" s="18"/>
      <c r="HTC36" s="39"/>
      <c r="HTD36" s="39"/>
      <c r="HTE36" s="39"/>
      <c r="HTF36" s="39"/>
      <c r="HTG36" s="40"/>
      <c r="HTH36" s="40"/>
      <c r="HTI36" s="40"/>
      <c r="HTJ36" s="40"/>
      <c r="HTK36" s="19"/>
      <c r="HTL36" s="19"/>
      <c r="HTM36" s="18"/>
      <c r="HTN36" s="18"/>
      <c r="HTO36" s="39"/>
      <c r="HTP36" s="39"/>
      <c r="HTQ36" s="39"/>
      <c r="HTR36" s="39"/>
      <c r="HTS36" s="40"/>
      <c r="HTT36" s="40"/>
      <c r="HTU36" s="40"/>
      <c r="HTV36" s="40"/>
      <c r="HTW36" s="19"/>
      <c r="HTX36" s="19"/>
      <c r="HTY36" s="18"/>
      <c r="HTZ36" s="18"/>
      <c r="HUA36" s="39"/>
      <c r="HUB36" s="39"/>
      <c r="HUC36" s="39"/>
      <c r="HUD36" s="39"/>
      <c r="HUE36" s="40"/>
      <c r="HUF36" s="40"/>
      <c r="HUG36" s="40"/>
      <c r="HUH36" s="40"/>
      <c r="HUI36" s="19"/>
      <c r="HUJ36" s="19"/>
      <c r="HUK36" s="18"/>
      <c r="HUL36" s="18"/>
      <c r="HUM36" s="39"/>
      <c r="HUN36" s="39"/>
      <c r="HUO36" s="39"/>
      <c r="HUP36" s="39"/>
      <c r="HUQ36" s="40"/>
      <c r="HUR36" s="40"/>
      <c r="HUS36" s="40"/>
      <c r="HUT36" s="40"/>
      <c r="HUU36" s="19"/>
      <c r="HUV36" s="19"/>
      <c r="HUW36" s="18"/>
      <c r="HUX36" s="18"/>
      <c r="HUY36" s="39"/>
      <c r="HUZ36" s="39"/>
      <c r="HVA36" s="39"/>
      <c r="HVB36" s="39"/>
      <c r="HVC36" s="40"/>
      <c r="HVD36" s="40"/>
      <c r="HVE36" s="40"/>
      <c r="HVF36" s="40"/>
      <c r="HVG36" s="19"/>
      <c r="HVH36" s="19"/>
      <c r="HVI36" s="18"/>
      <c r="HVJ36" s="18"/>
      <c r="HVK36" s="39"/>
      <c r="HVL36" s="39"/>
      <c r="HVM36" s="39"/>
      <c r="HVN36" s="39"/>
      <c r="HVO36" s="40"/>
      <c r="HVP36" s="40"/>
      <c r="HVQ36" s="40"/>
      <c r="HVR36" s="40"/>
      <c r="HVS36" s="19"/>
      <c r="HVT36" s="19"/>
      <c r="HVU36" s="18"/>
      <c r="HVV36" s="18"/>
      <c r="HVW36" s="39"/>
      <c r="HVX36" s="39"/>
      <c r="HVY36" s="39"/>
      <c r="HVZ36" s="39"/>
      <c r="HWA36" s="40"/>
      <c r="HWB36" s="40"/>
      <c r="HWC36" s="40"/>
      <c r="HWD36" s="40"/>
      <c r="HWE36" s="19"/>
      <c r="HWF36" s="19"/>
      <c r="HWG36" s="18"/>
      <c r="HWH36" s="18"/>
      <c r="HWI36" s="39"/>
      <c r="HWJ36" s="39"/>
      <c r="HWK36" s="39"/>
      <c r="HWL36" s="39"/>
      <c r="HWM36" s="40"/>
      <c r="HWN36" s="40"/>
      <c r="HWO36" s="40"/>
      <c r="HWP36" s="40"/>
      <c r="HWQ36" s="19"/>
      <c r="HWR36" s="19"/>
      <c r="HWS36" s="18"/>
      <c r="HWT36" s="18"/>
      <c r="HWU36" s="39"/>
      <c r="HWV36" s="39"/>
      <c r="HWW36" s="39"/>
      <c r="HWX36" s="39"/>
      <c r="HWY36" s="40"/>
      <c r="HWZ36" s="40"/>
      <c r="HXA36" s="40"/>
      <c r="HXB36" s="40"/>
      <c r="HXC36" s="19"/>
      <c r="HXD36" s="19"/>
      <c r="HXE36" s="18"/>
      <c r="HXF36" s="18"/>
      <c r="HXG36" s="39"/>
      <c r="HXH36" s="39"/>
      <c r="HXI36" s="39"/>
      <c r="HXJ36" s="39"/>
      <c r="HXK36" s="40"/>
      <c r="HXL36" s="40"/>
      <c r="HXM36" s="40"/>
      <c r="HXN36" s="40"/>
      <c r="HXO36" s="19"/>
      <c r="HXP36" s="19"/>
      <c r="HXQ36" s="18"/>
      <c r="HXR36" s="18"/>
      <c r="HXS36" s="39"/>
      <c r="HXT36" s="39"/>
      <c r="HXU36" s="39"/>
      <c r="HXV36" s="39"/>
      <c r="HXW36" s="40"/>
      <c r="HXX36" s="40"/>
      <c r="HXY36" s="40"/>
      <c r="HXZ36" s="40"/>
      <c r="HYA36" s="19"/>
      <c r="HYB36" s="19"/>
      <c r="HYC36" s="18"/>
      <c r="HYD36" s="18"/>
      <c r="HYE36" s="39"/>
      <c r="HYF36" s="39"/>
      <c r="HYG36" s="39"/>
      <c r="HYH36" s="39"/>
      <c r="HYI36" s="40"/>
      <c r="HYJ36" s="40"/>
      <c r="HYK36" s="40"/>
      <c r="HYL36" s="40"/>
      <c r="HYM36" s="19"/>
      <c r="HYN36" s="19"/>
      <c r="HYO36" s="18"/>
      <c r="HYP36" s="18"/>
      <c r="HYQ36" s="39"/>
      <c r="HYR36" s="39"/>
      <c r="HYS36" s="39"/>
      <c r="HYT36" s="39"/>
      <c r="HYU36" s="40"/>
      <c r="HYV36" s="40"/>
      <c r="HYW36" s="40"/>
      <c r="HYX36" s="40"/>
      <c r="HYY36" s="19"/>
      <c r="HYZ36" s="19"/>
      <c r="HZA36" s="18"/>
      <c r="HZB36" s="18"/>
      <c r="HZC36" s="39"/>
      <c r="HZD36" s="39"/>
      <c r="HZE36" s="39"/>
      <c r="HZF36" s="39"/>
      <c r="HZG36" s="40"/>
      <c r="HZH36" s="40"/>
      <c r="HZI36" s="40"/>
      <c r="HZJ36" s="40"/>
      <c r="HZK36" s="19"/>
      <c r="HZL36" s="19"/>
      <c r="HZM36" s="18"/>
      <c r="HZN36" s="18"/>
      <c r="HZO36" s="39"/>
      <c r="HZP36" s="39"/>
      <c r="HZQ36" s="39"/>
      <c r="HZR36" s="39"/>
      <c r="HZS36" s="40"/>
      <c r="HZT36" s="40"/>
      <c r="HZU36" s="40"/>
      <c r="HZV36" s="40"/>
      <c r="HZW36" s="19"/>
      <c r="HZX36" s="19"/>
      <c r="HZY36" s="18"/>
      <c r="HZZ36" s="18"/>
      <c r="IAA36" s="39"/>
      <c r="IAB36" s="39"/>
      <c r="IAC36" s="39"/>
      <c r="IAD36" s="39"/>
      <c r="IAE36" s="40"/>
      <c r="IAF36" s="40"/>
      <c r="IAG36" s="40"/>
      <c r="IAH36" s="40"/>
      <c r="IAI36" s="19"/>
      <c r="IAJ36" s="19"/>
      <c r="IAK36" s="18"/>
      <c r="IAL36" s="18"/>
      <c r="IAM36" s="39"/>
      <c r="IAN36" s="39"/>
      <c r="IAO36" s="39"/>
      <c r="IAP36" s="39"/>
      <c r="IAQ36" s="40"/>
      <c r="IAR36" s="40"/>
      <c r="IAS36" s="40"/>
      <c r="IAT36" s="40"/>
      <c r="IAU36" s="19"/>
      <c r="IAV36" s="19"/>
      <c r="IAW36" s="18"/>
      <c r="IAX36" s="18"/>
      <c r="IAY36" s="39"/>
      <c r="IAZ36" s="39"/>
      <c r="IBA36" s="39"/>
      <c r="IBB36" s="39"/>
      <c r="IBC36" s="40"/>
      <c r="IBD36" s="40"/>
      <c r="IBE36" s="40"/>
      <c r="IBF36" s="40"/>
      <c r="IBG36" s="19"/>
      <c r="IBH36" s="19"/>
      <c r="IBI36" s="18"/>
      <c r="IBJ36" s="18"/>
      <c r="IBK36" s="39"/>
      <c r="IBL36" s="39"/>
      <c r="IBM36" s="39"/>
      <c r="IBN36" s="39"/>
      <c r="IBO36" s="40"/>
      <c r="IBP36" s="40"/>
      <c r="IBQ36" s="40"/>
      <c r="IBR36" s="40"/>
      <c r="IBS36" s="19"/>
      <c r="IBT36" s="19"/>
      <c r="IBU36" s="18"/>
      <c r="IBV36" s="18"/>
      <c r="IBW36" s="39"/>
      <c r="IBX36" s="39"/>
      <c r="IBY36" s="39"/>
      <c r="IBZ36" s="39"/>
      <c r="ICA36" s="40"/>
      <c r="ICB36" s="40"/>
      <c r="ICC36" s="40"/>
      <c r="ICD36" s="40"/>
      <c r="ICE36" s="19"/>
      <c r="ICF36" s="19"/>
      <c r="ICG36" s="18"/>
      <c r="ICH36" s="18"/>
      <c r="ICI36" s="39"/>
      <c r="ICJ36" s="39"/>
      <c r="ICK36" s="39"/>
      <c r="ICL36" s="39"/>
      <c r="ICM36" s="40"/>
      <c r="ICN36" s="40"/>
      <c r="ICO36" s="40"/>
      <c r="ICP36" s="40"/>
      <c r="ICQ36" s="19"/>
      <c r="ICR36" s="19"/>
      <c r="ICS36" s="18"/>
      <c r="ICT36" s="18"/>
      <c r="ICU36" s="39"/>
      <c r="ICV36" s="39"/>
      <c r="ICW36" s="39"/>
      <c r="ICX36" s="39"/>
      <c r="ICY36" s="40"/>
      <c r="ICZ36" s="40"/>
      <c r="IDA36" s="40"/>
      <c r="IDB36" s="40"/>
      <c r="IDC36" s="19"/>
      <c r="IDD36" s="19"/>
      <c r="IDE36" s="18"/>
      <c r="IDF36" s="18"/>
      <c r="IDG36" s="39"/>
      <c r="IDH36" s="39"/>
      <c r="IDI36" s="39"/>
      <c r="IDJ36" s="39"/>
      <c r="IDK36" s="40"/>
      <c r="IDL36" s="40"/>
      <c r="IDM36" s="40"/>
      <c r="IDN36" s="40"/>
      <c r="IDO36" s="19"/>
      <c r="IDP36" s="19"/>
      <c r="IDQ36" s="18"/>
      <c r="IDR36" s="18"/>
      <c r="IDS36" s="39"/>
      <c r="IDT36" s="39"/>
      <c r="IDU36" s="39"/>
      <c r="IDV36" s="39"/>
      <c r="IDW36" s="40"/>
      <c r="IDX36" s="40"/>
      <c r="IDY36" s="40"/>
      <c r="IDZ36" s="40"/>
      <c r="IEA36" s="19"/>
      <c r="IEB36" s="19"/>
      <c r="IEC36" s="18"/>
      <c r="IED36" s="18"/>
      <c r="IEE36" s="39"/>
      <c r="IEF36" s="39"/>
      <c r="IEG36" s="39"/>
      <c r="IEH36" s="39"/>
      <c r="IEI36" s="40"/>
      <c r="IEJ36" s="40"/>
      <c r="IEK36" s="40"/>
      <c r="IEL36" s="40"/>
      <c r="IEM36" s="19"/>
      <c r="IEN36" s="19"/>
      <c r="IEO36" s="18"/>
      <c r="IEP36" s="18"/>
      <c r="IEQ36" s="39"/>
      <c r="IER36" s="39"/>
      <c r="IES36" s="39"/>
      <c r="IET36" s="39"/>
      <c r="IEU36" s="40"/>
      <c r="IEV36" s="40"/>
      <c r="IEW36" s="40"/>
      <c r="IEX36" s="40"/>
      <c r="IEY36" s="19"/>
      <c r="IEZ36" s="19"/>
      <c r="IFA36" s="18"/>
      <c r="IFB36" s="18"/>
      <c r="IFC36" s="39"/>
      <c r="IFD36" s="39"/>
      <c r="IFE36" s="39"/>
      <c r="IFF36" s="39"/>
      <c r="IFG36" s="40"/>
      <c r="IFH36" s="40"/>
      <c r="IFI36" s="40"/>
      <c r="IFJ36" s="40"/>
      <c r="IFK36" s="19"/>
      <c r="IFL36" s="19"/>
      <c r="IFM36" s="18"/>
      <c r="IFN36" s="18"/>
      <c r="IFO36" s="39"/>
      <c r="IFP36" s="39"/>
      <c r="IFQ36" s="39"/>
      <c r="IFR36" s="39"/>
      <c r="IFS36" s="40"/>
      <c r="IFT36" s="40"/>
      <c r="IFU36" s="40"/>
      <c r="IFV36" s="40"/>
      <c r="IFW36" s="19"/>
      <c r="IFX36" s="19"/>
      <c r="IFY36" s="18"/>
      <c r="IFZ36" s="18"/>
      <c r="IGA36" s="39"/>
      <c r="IGB36" s="39"/>
      <c r="IGC36" s="39"/>
      <c r="IGD36" s="39"/>
      <c r="IGE36" s="40"/>
      <c r="IGF36" s="40"/>
      <c r="IGG36" s="40"/>
      <c r="IGH36" s="40"/>
      <c r="IGI36" s="19"/>
      <c r="IGJ36" s="19"/>
      <c r="IGK36" s="18"/>
      <c r="IGL36" s="18"/>
      <c r="IGM36" s="39"/>
      <c r="IGN36" s="39"/>
      <c r="IGO36" s="39"/>
      <c r="IGP36" s="39"/>
      <c r="IGQ36" s="40"/>
      <c r="IGR36" s="40"/>
      <c r="IGS36" s="40"/>
      <c r="IGT36" s="40"/>
      <c r="IGU36" s="19"/>
      <c r="IGV36" s="19"/>
      <c r="IGW36" s="18"/>
      <c r="IGX36" s="18"/>
      <c r="IGY36" s="39"/>
      <c r="IGZ36" s="39"/>
      <c r="IHA36" s="39"/>
      <c r="IHB36" s="39"/>
      <c r="IHC36" s="40"/>
      <c r="IHD36" s="40"/>
      <c r="IHE36" s="40"/>
      <c r="IHF36" s="40"/>
      <c r="IHG36" s="19"/>
      <c r="IHH36" s="19"/>
      <c r="IHI36" s="18"/>
      <c r="IHJ36" s="18"/>
      <c r="IHK36" s="39"/>
      <c r="IHL36" s="39"/>
      <c r="IHM36" s="39"/>
      <c r="IHN36" s="39"/>
      <c r="IHO36" s="40"/>
      <c r="IHP36" s="40"/>
      <c r="IHQ36" s="40"/>
      <c r="IHR36" s="40"/>
      <c r="IHS36" s="19"/>
      <c r="IHT36" s="19"/>
      <c r="IHU36" s="18"/>
      <c r="IHV36" s="18"/>
      <c r="IHW36" s="39"/>
      <c r="IHX36" s="39"/>
      <c r="IHY36" s="39"/>
      <c r="IHZ36" s="39"/>
      <c r="IIA36" s="40"/>
      <c r="IIB36" s="40"/>
      <c r="IIC36" s="40"/>
      <c r="IID36" s="40"/>
      <c r="IIE36" s="19"/>
      <c r="IIF36" s="19"/>
      <c r="IIG36" s="18"/>
      <c r="IIH36" s="18"/>
      <c r="III36" s="39"/>
      <c r="IIJ36" s="39"/>
      <c r="IIK36" s="39"/>
      <c r="IIL36" s="39"/>
      <c r="IIM36" s="40"/>
      <c r="IIN36" s="40"/>
      <c r="IIO36" s="40"/>
      <c r="IIP36" s="40"/>
      <c r="IIQ36" s="19"/>
      <c r="IIR36" s="19"/>
      <c r="IIS36" s="18"/>
      <c r="IIT36" s="18"/>
      <c r="IIU36" s="39"/>
      <c r="IIV36" s="39"/>
      <c r="IIW36" s="39"/>
      <c r="IIX36" s="39"/>
      <c r="IIY36" s="40"/>
      <c r="IIZ36" s="40"/>
      <c r="IJA36" s="40"/>
      <c r="IJB36" s="40"/>
      <c r="IJC36" s="19"/>
      <c r="IJD36" s="19"/>
      <c r="IJE36" s="18"/>
      <c r="IJF36" s="18"/>
      <c r="IJG36" s="39"/>
      <c r="IJH36" s="39"/>
      <c r="IJI36" s="39"/>
      <c r="IJJ36" s="39"/>
      <c r="IJK36" s="40"/>
      <c r="IJL36" s="40"/>
      <c r="IJM36" s="40"/>
      <c r="IJN36" s="40"/>
      <c r="IJO36" s="19"/>
      <c r="IJP36" s="19"/>
      <c r="IJQ36" s="18"/>
      <c r="IJR36" s="18"/>
      <c r="IJS36" s="39"/>
      <c r="IJT36" s="39"/>
      <c r="IJU36" s="39"/>
      <c r="IJV36" s="39"/>
      <c r="IJW36" s="40"/>
      <c r="IJX36" s="40"/>
      <c r="IJY36" s="40"/>
      <c r="IJZ36" s="40"/>
      <c r="IKA36" s="19"/>
      <c r="IKB36" s="19"/>
      <c r="IKC36" s="18"/>
      <c r="IKD36" s="18"/>
      <c r="IKE36" s="39"/>
      <c r="IKF36" s="39"/>
      <c r="IKG36" s="39"/>
      <c r="IKH36" s="39"/>
      <c r="IKI36" s="40"/>
      <c r="IKJ36" s="40"/>
      <c r="IKK36" s="40"/>
      <c r="IKL36" s="40"/>
      <c r="IKM36" s="19"/>
      <c r="IKN36" s="19"/>
      <c r="IKO36" s="18"/>
      <c r="IKP36" s="18"/>
      <c r="IKQ36" s="39"/>
      <c r="IKR36" s="39"/>
      <c r="IKS36" s="39"/>
      <c r="IKT36" s="39"/>
      <c r="IKU36" s="40"/>
      <c r="IKV36" s="40"/>
      <c r="IKW36" s="40"/>
      <c r="IKX36" s="40"/>
      <c r="IKY36" s="19"/>
      <c r="IKZ36" s="19"/>
      <c r="ILA36" s="18"/>
      <c r="ILB36" s="18"/>
      <c r="ILC36" s="39"/>
      <c r="ILD36" s="39"/>
      <c r="ILE36" s="39"/>
      <c r="ILF36" s="39"/>
      <c r="ILG36" s="40"/>
      <c r="ILH36" s="40"/>
      <c r="ILI36" s="40"/>
      <c r="ILJ36" s="40"/>
      <c r="ILK36" s="19"/>
      <c r="ILL36" s="19"/>
      <c r="ILM36" s="18"/>
      <c r="ILN36" s="18"/>
      <c r="ILO36" s="39"/>
      <c r="ILP36" s="39"/>
      <c r="ILQ36" s="39"/>
      <c r="ILR36" s="39"/>
      <c r="ILS36" s="40"/>
      <c r="ILT36" s="40"/>
      <c r="ILU36" s="40"/>
      <c r="ILV36" s="40"/>
      <c r="ILW36" s="19"/>
      <c r="ILX36" s="19"/>
      <c r="ILY36" s="18"/>
      <c r="ILZ36" s="18"/>
      <c r="IMA36" s="39"/>
      <c r="IMB36" s="39"/>
      <c r="IMC36" s="39"/>
      <c r="IMD36" s="39"/>
      <c r="IME36" s="40"/>
      <c r="IMF36" s="40"/>
      <c r="IMG36" s="40"/>
      <c r="IMH36" s="40"/>
      <c r="IMI36" s="19"/>
      <c r="IMJ36" s="19"/>
      <c r="IMK36" s="18"/>
      <c r="IML36" s="18"/>
      <c r="IMM36" s="39"/>
      <c r="IMN36" s="39"/>
      <c r="IMO36" s="39"/>
      <c r="IMP36" s="39"/>
      <c r="IMQ36" s="40"/>
      <c r="IMR36" s="40"/>
      <c r="IMS36" s="40"/>
      <c r="IMT36" s="40"/>
      <c r="IMU36" s="19"/>
      <c r="IMV36" s="19"/>
      <c r="IMW36" s="18"/>
      <c r="IMX36" s="18"/>
      <c r="IMY36" s="39"/>
      <c r="IMZ36" s="39"/>
      <c r="INA36" s="39"/>
      <c r="INB36" s="39"/>
      <c r="INC36" s="40"/>
      <c r="IND36" s="40"/>
      <c r="INE36" s="40"/>
      <c r="INF36" s="40"/>
      <c r="ING36" s="19"/>
      <c r="INH36" s="19"/>
      <c r="INI36" s="18"/>
      <c r="INJ36" s="18"/>
      <c r="INK36" s="39"/>
      <c r="INL36" s="39"/>
      <c r="INM36" s="39"/>
      <c r="INN36" s="39"/>
      <c r="INO36" s="40"/>
      <c r="INP36" s="40"/>
      <c r="INQ36" s="40"/>
      <c r="INR36" s="40"/>
      <c r="INS36" s="19"/>
      <c r="INT36" s="19"/>
      <c r="INU36" s="18"/>
      <c r="INV36" s="18"/>
      <c r="INW36" s="39"/>
      <c r="INX36" s="39"/>
      <c r="INY36" s="39"/>
      <c r="INZ36" s="39"/>
      <c r="IOA36" s="40"/>
      <c r="IOB36" s="40"/>
      <c r="IOC36" s="40"/>
      <c r="IOD36" s="40"/>
      <c r="IOE36" s="19"/>
      <c r="IOF36" s="19"/>
      <c r="IOG36" s="18"/>
      <c r="IOH36" s="18"/>
      <c r="IOI36" s="39"/>
      <c r="IOJ36" s="39"/>
      <c r="IOK36" s="39"/>
      <c r="IOL36" s="39"/>
      <c r="IOM36" s="40"/>
      <c r="ION36" s="40"/>
      <c r="IOO36" s="40"/>
      <c r="IOP36" s="40"/>
      <c r="IOQ36" s="19"/>
      <c r="IOR36" s="19"/>
      <c r="IOS36" s="18"/>
      <c r="IOT36" s="18"/>
      <c r="IOU36" s="39"/>
      <c r="IOV36" s="39"/>
      <c r="IOW36" s="39"/>
      <c r="IOX36" s="39"/>
      <c r="IOY36" s="40"/>
      <c r="IOZ36" s="40"/>
      <c r="IPA36" s="40"/>
      <c r="IPB36" s="40"/>
      <c r="IPC36" s="19"/>
      <c r="IPD36" s="19"/>
      <c r="IPE36" s="18"/>
      <c r="IPF36" s="18"/>
      <c r="IPG36" s="39"/>
      <c r="IPH36" s="39"/>
      <c r="IPI36" s="39"/>
      <c r="IPJ36" s="39"/>
      <c r="IPK36" s="40"/>
      <c r="IPL36" s="40"/>
      <c r="IPM36" s="40"/>
      <c r="IPN36" s="40"/>
      <c r="IPO36" s="19"/>
      <c r="IPP36" s="19"/>
      <c r="IPQ36" s="18"/>
      <c r="IPR36" s="18"/>
      <c r="IPS36" s="39"/>
      <c r="IPT36" s="39"/>
      <c r="IPU36" s="39"/>
      <c r="IPV36" s="39"/>
      <c r="IPW36" s="40"/>
      <c r="IPX36" s="40"/>
      <c r="IPY36" s="40"/>
      <c r="IPZ36" s="40"/>
      <c r="IQA36" s="19"/>
      <c r="IQB36" s="19"/>
      <c r="IQC36" s="18"/>
      <c r="IQD36" s="18"/>
      <c r="IQE36" s="39"/>
      <c r="IQF36" s="39"/>
      <c r="IQG36" s="39"/>
      <c r="IQH36" s="39"/>
      <c r="IQI36" s="40"/>
      <c r="IQJ36" s="40"/>
      <c r="IQK36" s="40"/>
      <c r="IQL36" s="40"/>
      <c r="IQM36" s="19"/>
      <c r="IQN36" s="19"/>
      <c r="IQO36" s="18"/>
      <c r="IQP36" s="18"/>
      <c r="IQQ36" s="39"/>
      <c r="IQR36" s="39"/>
      <c r="IQS36" s="39"/>
      <c r="IQT36" s="39"/>
      <c r="IQU36" s="40"/>
      <c r="IQV36" s="40"/>
      <c r="IQW36" s="40"/>
      <c r="IQX36" s="40"/>
      <c r="IQY36" s="19"/>
      <c r="IQZ36" s="19"/>
      <c r="IRA36" s="18"/>
      <c r="IRB36" s="18"/>
      <c r="IRC36" s="39"/>
      <c r="IRD36" s="39"/>
      <c r="IRE36" s="39"/>
      <c r="IRF36" s="39"/>
      <c r="IRG36" s="40"/>
      <c r="IRH36" s="40"/>
      <c r="IRI36" s="40"/>
      <c r="IRJ36" s="40"/>
      <c r="IRK36" s="19"/>
      <c r="IRL36" s="19"/>
      <c r="IRM36" s="18"/>
      <c r="IRN36" s="18"/>
      <c r="IRO36" s="39"/>
      <c r="IRP36" s="39"/>
      <c r="IRQ36" s="39"/>
      <c r="IRR36" s="39"/>
      <c r="IRS36" s="40"/>
      <c r="IRT36" s="40"/>
      <c r="IRU36" s="40"/>
      <c r="IRV36" s="40"/>
      <c r="IRW36" s="19"/>
      <c r="IRX36" s="19"/>
      <c r="IRY36" s="18"/>
      <c r="IRZ36" s="18"/>
      <c r="ISA36" s="39"/>
      <c r="ISB36" s="39"/>
      <c r="ISC36" s="39"/>
      <c r="ISD36" s="39"/>
      <c r="ISE36" s="40"/>
      <c r="ISF36" s="40"/>
      <c r="ISG36" s="40"/>
      <c r="ISH36" s="40"/>
      <c r="ISI36" s="19"/>
      <c r="ISJ36" s="19"/>
      <c r="ISK36" s="18"/>
      <c r="ISL36" s="18"/>
      <c r="ISM36" s="39"/>
      <c r="ISN36" s="39"/>
      <c r="ISO36" s="39"/>
      <c r="ISP36" s="39"/>
      <c r="ISQ36" s="40"/>
      <c r="ISR36" s="40"/>
      <c r="ISS36" s="40"/>
      <c r="IST36" s="40"/>
      <c r="ISU36" s="19"/>
      <c r="ISV36" s="19"/>
      <c r="ISW36" s="18"/>
      <c r="ISX36" s="18"/>
      <c r="ISY36" s="39"/>
      <c r="ISZ36" s="39"/>
      <c r="ITA36" s="39"/>
      <c r="ITB36" s="39"/>
      <c r="ITC36" s="40"/>
      <c r="ITD36" s="40"/>
      <c r="ITE36" s="40"/>
      <c r="ITF36" s="40"/>
      <c r="ITG36" s="19"/>
      <c r="ITH36" s="19"/>
      <c r="ITI36" s="18"/>
      <c r="ITJ36" s="18"/>
      <c r="ITK36" s="39"/>
      <c r="ITL36" s="39"/>
      <c r="ITM36" s="39"/>
      <c r="ITN36" s="39"/>
      <c r="ITO36" s="40"/>
      <c r="ITP36" s="40"/>
      <c r="ITQ36" s="40"/>
      <c r="ITR36" s="40"/>
      <c r="ITS36" s="19"/>
      <c r="ITT36" s="19"/>
      <c r="ITU36" s="18"/>
      <c r="ITV36" s="18"/>
      <c r="ITW36" s="39"/>
      <c r="ITX36" s="39"/>
      <c r="ITY36" s="39"/>
      <c r="ITZ36" s="39"/>
      <c r="IUA36" s="40"/>
      <c r="IUB36" s="40"/>
      <c r="IUC36" s="40"/>
      <c r="IUD36" s="40"/>
      <c r="IUE36" s="19"/>
      <c r="IUF36" s="19"/>
      <c r="IUG36" s="18"/>
      <c r="IUH36" s="18"/>
      <c r="IUI36" s="39"/>
      <c r="IUJ36" s="39"/>
      <c r="IUK36" s="39"/>
      <c r="IUL36" s="39"/>
      <c r="IUM36" s="40"/>
      <c r="IUN36" s="40"/>
      <c r="IUO36" s="40"/>
      <c r="IUP36" s="40"/>
      <c r="IUQ36" s="19"/>
      <c r="IUR36" s="19"/>
      <c r="IUS36" s="18"/>
      <c r="IUT36" s="18"/>
      <c r="IUU36" s="39"/>
      <c r="IUV36" s="39"/>
      <c r="IUW36" s="39"/>
      <c r="IUX36" s="39"/>
      <c r="IUY36" s="40"/>
      <c r="IUZ36" s="40"/>
      <c r="IVA36" s="40"/>
      <c r="IVB36" s="40"/>
      <c r="IVC36" s="19"/>
      <c r="IVD36" s="19"/>
      <c r="IVE36" s="18"/>
      <c r="IVF36" s="18"/>
      <c r="IVG36" s="39"/>
      <c r="IVH36" s="39"/>
      <c r="IVI36" s="39"/>
      <c r="IVJ36" s="39"/>
      <c r="IVK36" s="40"/>
      <c r="IVL36" s="40"/>
      <c r="IVM36" s="40"/>
      <c r="IVN36" s="40"/>
      <c r="IVO36" s="19"/>
      <c r="IVP36" s="19"/>
      <c r="IVQ36" s="18"/>
      <c r="IVR36" s="18"/>
      <c r="IVS36" s="39"/>
      <c r="IVT36" s="39"/>
      <c r="IVU36" s="39"/>
      <c r="IVV36" s="39"/>
      <c r="IVW36" s="40"/>
      <c r="IVX36" s="40"/>
      <c r="IVY36" s="40"/>
      <c r="IVZ36" s="40"/>
      <c r="IWA36" s="19"/>
      <c r="IWB36" s="19"/>
      <c r="IWC36" s="18"/>
      <c r="IWD36" s="18"/>
      <c r="IWE36" s="39"/>
      <c r="IWF36" s="39"/>
      <c r="IWG36" s="39"/>
      <c r="IWH36" s="39"/>
      <c r="IWI36" s="40"/>
      <c r="IWJ36" s="40"/>
      <c r="IWK36" s="40"/>
      <c r="IWL36" s="40"/>
      <c r="IWM36" s="19"/>
      <c r="IWN36" s="19"/>
      <c r="IWO36" s="18"/>
      <c r="IWP36" s="18"/>
      <c r="IWQ36" s="39"/>
      <c r="IWR36" s="39"/>
      <c r="IWS36" s="39"/>
      <c r="IWT36" s="39"/>
      <c r="IWU36" s="40"/>
      <c r="IWV36" s="40"/>
      <c r="IWW36" s="40"/>
      <c r="IWX36" s="40"/>
      <c r="IWY36" s="19"/>
      <c r="IWZ36" s="19"/>
      <c r="IXA36" s="18"/>
      <c r="IXB36" s="18"/>
      <c r="IXC36" s="39"/>
      <c r="IXD36" s="39"/>
      <c r="IXE36" s="39"/>
      <c r="IXF36" s="39"/>
      <c r="IXG36" s="40"/>
      <c r="IXH36" s="40"/>
      <c r="IXI36" s="40"/>
      <c r="IXJ36" s="40"/>
      <c r="IXK36" s="19"/>
      <c r="IXL36" s="19"/>
      <c r="IXM36" s="18"/>
      <c r="IXN36" s="18"/>
      <c r="IXO36" s="39"/>
      <c r="IXP36" s="39"/>
      <c r="IXQ36" s="39"/>
      <c r="IXR36" s="39"/>
      <c r="IXS36" s="40"/>
      <c r="IXT36" s="40"/>
      <c r="IXU36" s="40"/>
      <c r="IXV36" s="40"/>
      <c r="IXW36" s="19"/>
      <c r="IXX36" s="19"/>
      <c r="IXY36" s="18"/>
      <c r="IXZ36" s="18"/>
      <c r="IYA36" s="39"/>
      <c r="IYB36" s="39"/>
      <c r="IYC36" s="39"/>
      <c r="IYD36" s="39"/>
      <c r="IYE36" s="40"/>
      <c r="IYF36" s="40"/>
      <c r="IYG36" s="40"/>
      <c r="IYH36" s="40"/>
      <c r="IYI36" s="19"/>
      <c r="IYJ36" s="19"/>
      <c r="IYK36" s="18"/>
      <c r="IYL36" s="18"/>
      <c r="IYM36" s="39"/>
      <c r="IYN36" s="39"/>
      <c r="IYO36" s="39"/>
      <c r="IYP36" s="39"/>
      <c r="IYQ36" s="40"/>
      <c r="IYR36" s="40"/>
      <c r="IYS36" s="40"/>
      <c r="IYT36" s="40"/>
      <c r="IYU36" s="19"/>
      <c r="IYV36" s="19"/>
      <c r="IYW36" s="18"/>
      <c r="IYX36" s="18"/>
      <c r="IYY36" s="39"/>
      <c r="IYZ36" s="39"/>
      <c r="IZA36" s="39"/>
      <c r="IZB36" s="39"/>
      <c r="IZC36" s="40"/>
      <c r="IZD36" s="40"/>
      <c r="IZE36" s="40"/>
      <c r="IZF36" s="40"/>
      <c r="IZG36" s="19"/>
      <c r="IZH36" s="19"/>
      <c r="IZI36" s="18"/>
      <c r="IZJ36" s="18"/>
      <c r="IZK36" s="39"/>
      <c r="IZL36" s="39"/>
      <c r="IZM36" s="39"/>
      <c r="IZN36" s="39"/>
      <c r="IZO36" s="40"/>
      <c r="IZP36" s="40"/>
      <c r="IZQ36" s="40"/>
      <c r="IZR36" s="40"/>
      <c r="IZS36" s="19"/>
      <c r="IZT36" s="19"/>
      <c r="IZU36" s="18"/>
      <c r="IZV36" s="18"/>
      <c r="IZW36" s="39"/>
      <c r="IZX36" s="39"/>
      <c r="IZY36" s="39"/>
      <c r="IZZ36" s="39"/>
      <c r="JAA36" s="40"/>
      <c r="JAB36" s="40"/>
      <c r="JAC36" s="40"/>
      <c r="JAD36" s="40"/>
      <c r="JAE36" s="19"/>
      <c r="JAF36" s="19"/>
      <c r="JAG36" s="18"/>
      <c r="JAH36" s="18"/>
      <c r="JAI36" s="39"/>
      <c r="JAJ36" s="39"/>
      <c r="JAK36" s="39"/>
      <c r="JAL36" s="39"/>
      <c r="JAM36" s="40"/>
      <c r="JAN36" s="40"/>
      <c r="JAO36" s="40"/>
      <c r="JAP36" s="40"/>
      <c r="JAQ36" s="19"/>
      <c r="JAR36" s="19"/>
      <c r="JAS36" s="18"/>
      <c r="JAT36" s="18"/>
      <c r="JAU36" s="39"/>
      <c r="JAV36" s="39"/>
      <c r="JAW36" s="39"/>
      <c r="JAX36" s="39"/>
      <c r="JAY36" s="40"/>
      <c r="JAZ36" s="40"/>
      <c r="JBA36" s="40"/>
      <c r="JBB36" s="40"/>
      <c r="JBC36" s="19"/>
      <c r="JBD36" s="19"/>
      <c r="JBE36" s="18"/>
      <c r="JBF36" s="18"/>
      <c r="JBG36" s="39"/>
      <c r="JBH36" s="39"/>
      <c r="JBI36" s="39"/>
      <c r="JBJ36" s="39"/>
      <c r="JBK36" s="40"/>
      <c r="JBL36" s="40"/>
      <c r="JBM36" s="40"/>
      <c r="JBN36" s="40"/>
      <c r="JBO36" s="19"/>
      <c r="JBP36" s="19"/>
      <c r="JBQ36" s="18"/>
      <c r="JBR36" s="18"/>
      <c r="JBS36" s="39"/>
      <c r="JBT36" s="39"/>
      <c r="JBU36" s="39"/>
      <c r="JBV36" s="39"/>
      <c r="JBW36" s="40"/>
      <c r="JBX36" s="40"/>
      <c r="JBY36" s="40"/>
      <c r="JBZ36" s="40"/>
      <c r="JCA36" s="19"/>
      <c r="JCB36" s="19"/>
      <c r="JCC36" s="18"/>
      <c r="JCD36" s="18"/>
      <c r="JCE36" s="39"/>
      <c r="JCF36" s="39"/>
      <c r="JCG36" s="39"/>
      <c r="JCH36" s="39"/>
      <c r="JCI36" s="40"/>
      <c r="JCJ36" s="40"/>
      <c r="JCK36" s="40"/>
      <c r="JCL36" s="40"/>
      <c r="JCM36" s="19"/>
      <c r="JCN36" s="19"/>
      <c r="JCO36" s="18"/>
      <c r="JCP36" s="18"/>
      <c r="JCQ36" s="39"/>
      <c r="JCR36" s="39"/>
      <c r="JCS36" s="39"/>
      <c r="JCT36" s="39"/>
      <c r="JCU36" s="40"/>
      <c r="JCV36" s="40"/>
      <c r="JCW36" s="40"/>
      <c r="JCX36" s="40"/>
      <c r="JCY36" s="19"/>
      <c r="JCZ36" s="19"/>
      <c r="JDA36" s="18"/>
      <c r="JDB36" s="18"/>
      <c r="JDC36" s="39"/>
      <c r="JDD36" s="39"/>
      <c r="JDE36" s="39"/>
      <c r="JDF36" s="39"/>
      <c r="JDG36" s="40"/>
      <c r="JDH36" s="40"/>
      <c r="JDI36" s="40"/>
      <c r="JDJ36" s="40"/>
      <c r="JDK36" s="19"/>
      <c r="JDL36" s="19"/>
      <c r="JDM36" s="18"/>
      <c r="JDN36" s="18"/>
      <c r="JDO36" s="39"/>
      <c r="JDP36" s="39"/>
      <c r="JDQ36" s="39"/>
      <c r="JDR36" s="39"/>
      <c r="JDS36" s="40"/>
      <c r="JDT36" s="40"/>
      <c r="JDU36" s="40"/>
      <c r="JDV36" s="40"/>
      <c r="JDW36" s="19"/>
      <c r="JDX36" s="19"/>
      <c r="JDY36" s="18"/>
      <c r="JDZ36" s="18"/>
      <c r="JEA36" s="39"/>
      <c r="JEB36" s="39"/>
      <c r="JEC36" s="39"/>
      <c r="JED36" s="39"/>
      <c r="JEE36" s="40"/>
      <c r="JEF36" s="40"/>
      <c r="JEG36" s="40"/>
      <c r="JEH36" s="40"/>
      <c r="JEI36" s="19"/>
      <c r="JEJ36" s="19"/>
      <c r="JEK36" s="18"/>
      <c r="JEL36" s="18"/>
      <c r="JEM36" s="39"/>
      <c r="JEN36" s="39"/>
      <c r="JEO36" s="39"/>
      <c r="JEP36" s="39"/>
      <c r="JEQ36" s="40"/>
      <c r="JER36" s="40"/>
      <c r="JES36" s="40"/>
      <c r="JET36" s="40"/>
      <c r="JEU36" s="19"/>
      <c r="JEV36" s="19"/>
      <c r="JEW36" s="18"/>
      <c r="JEX36" s="18"/>
      <c r="JEY36" s="39"/>
      <c r="JEZ36" s="39"/>
      <c r="JFA36" s="39"/>
      <c r="JFB36" s="39"/>
      <c r="JFC36" s="40"/>
      <c r="JFD36" s="40"/>
      <c r="JFE36" s="40"/>
      <c r="JFF36" s="40"/>
      <c r="JFG36" s="19"/>
      <c r="JFH36" s="19"/>
      <c r="JFI36" s="18"/>
      <c r="JFJ36" s="18"/>
      <c r="JFK36" s="39"/>
      <c r="JFL36" s="39"/>
      <c r="JFM36" s="39"/>
      <c r="JFN36" s="39"/>
      <c r="JFO36" s="40"/>
      <c r="JFP36" s="40"/>
      <c r="JFQ36" s="40"/>
      <c r="JFR36" s="40"/>
      <c r="JFS36" s="19"/>
      <c r="JFT36" s="19"/>
      <c r="JFU36" s="18"/>
      <c r="JFV36" s="18"/>
      <c r="JFW36" s="39"/>
      <c r="JFX36" s="39"/>
      <c r="JFY36" s="39"/>
      <c r="JFZ36" s="39"/>
      <c r="JGA36" s="40"/>
      <c r="JGB36" s="40"/>
      <c r="JGC36" s="40"/>
      <c r="JGD36" s="40"/>
      <c r="JGE36" s="19"/>
      <c r="JGF36" s="19"/>
      <c r="JGG36" s="18"/>
      <c r="JGH36" s="18"/>
      <c r="JGI36" s="39"/>
      <c r="JGJ36" s="39"/>
      <c r="JGK36" s="39"/>
      <c r="JGL36" s="39"/>
      <c r="JGM36" s="40"/>
      <c r="JGN36" s="40"/>
      <c r="JGO36" s="40"/>
      <c r="JGP36" s="40"/>
      <c r="JGQ36" s="19"/>
      <c r="JGR36" s="19"/>
      <c r="JGS36" s="18"/>
      <c r="JGT36" s="18"/>
      <c r="JGU36" s="39"/>
      <c r="JGV36" s="39"/>
      <c r="JGW36" s="39"/>
      <c r="JGX36" s="39"/>
      <c r="JGY36" s="40"/>
      <c r="JGZ36" s="40"/>
      <c r="JHA36" s="40"/>
      <c r="JHB36" s="40"/>
      <c r="JHC36" s="19"/>
      <c r="JHD36" s="19"/>
      <c r="JHE36" s="18"/>
      <c r="JHF36" s="18"/>
      <c r="JHG36" s="39"/>
      <c r="JHH36" s="39"/>
      <c r="JHI36" s="39"/>
      <c r="JHJ36" s="39"/>
      <c r="JHK36" s="40"/>
      <c r="JHL36" s="40"/>
      <c r="JHM36" s="40"/>
      <c r="JHN36" s="40"/>
      <c r="JHO36" s="19"/>
      <c r="JHP36" s="19"/>
      <c r="JHQ36" s="18"/>
      <c r="JHR36" s="18"/>
      <c r="JHS36" s="39"/>
      <c r="JHT36" s="39"/>
      <c r="JHU36" s="39"/>
      <c r="JHV36" s="39"/>
      <c r="JHW36" s="40"/>
      <c r="JHX36" s="40"/>
      <c r="JHY36" s="40"/>
      <c r="JHZ36" s="40"/>
      <c r="JIA36" s="19"/>
      <c r="JIB36" s="19"/>
      <c r="JIC36" s="18"/>
      <c r="JID36" s="18"/>
      <c r="JIE36" s="39"/>
      <c r="JIF36" s="39"/>
      <c r="JIG36" s="39"/>
      <c r="JIH36" s="39"/>
      <c r="JII36" s="40"/>
      <c r="JIJ36" s="40"/>
      <c r="JIK36" s="40"/>
      <c r="JIL36" s="40"/>
      <c r="JIM36" s="19"/>
      <c r="JIN36" s="19"/>
      <c r="JIO36" s="18"/>
      <c r="JIP36" s="18"/>
      <c r="JIQ36" s="39"/>
      <c r="JIR36" s="39"/>
      <c r="JIS36" s="39"/>
      <c r="JIT36" s="39"/>
      <c r="JIU36" s="40"/>
      <c r="JIV36" s="40"/>
      <c r="JIW36" s="40"/>
      <c r="JIX36" s="40"/>
      <c r="JIY36" s="19"/>
      <c r="JIZ36" s="19"/>
      <c r="JJA36" s="18"/>
      <c r="JJB36" s="18"/>
      <c r="JJC36" s="39"/>
      <c r="JJD36" s="39"/>
      <c r="JJE36" s="39"/>
      <c r="JJF36" s="39"/>
      <c r="JJG36" s="40"/>
      <c r="JJH36" s="40"/>
      <c r="JJI36" s="40"/>
      <c r="JJJ36" s="40"/>
      <c r="JJK36" s="19"/>
      <c r="JJL36" s="19"/>
      <c r="JJM36" s="18"/>
      <c r="JJN36" s="18"/>
      <c r="JJO36" s="39"/>
      <c r="JJP36" s="39"/>
      <c r="JJQ36" s="39"/>
      <c r="JJR36" s="39"/>
      <c r="JJS36" s="40"/>
      <c r="JJT36" s="40"/>
      <c r="JJU36" s="40"/>
      <c r="JJV36" s="40"/>
      <c r="JJW36" s="19"/>
      <c r="JJX36" s="19"/>
      <c r="JJY36" s="18"/>
      <c r="JJZ36" s="18"/>
      <c r="JKA36" s="39"/>
      <c r="JKB36" s="39"/>
      <c r="JKC36" s="39"/>
      <c r="JKD36" s="39"/>
      <c r="JKE36" s="40"/>
      <c r="JKF36" s="40"/>
      <c r="JKG36" s="40"/>
      <c r="JKH36" s="40"/>
      <c r="JKI36" s="19"/>
      <c r="JKJ36" s="19"/>
      <c r="JKK36" s="18"/>
      <c r="JKL36" s="18"/>
      <c r="JKM36" s="39"/>
      <c r="JKN36" s="39"/>
      <c r="JKO36" s="39"/>
      <c r="JKP36" s="39"/>
      <c r="JKQ36" s="40"/>
      <c r="JKR36" s="40"/>
      <c r="JKS36" s="40"/>
      <c r="JKT36" s="40"/>
      <c r="JKU36" s="19"/>
      <c r="JKV36" s="19"/>
      <c r="JKW36" s="18"/>
      <c r="JKX36" s="18"/>
      <c r="JKY36" s="39"/>
      <c r="JKZ36" s="39"/>
      <c r="JLA36" s="39"/>
      <c r="JLB36" s="39"/>
      <c r="JLC36" s="40"/>
      <c r="JLD36" s="40"/>
      <c r="JLE36" s="40"/>
      <c r="JLF36" s="40"/>
      <c r="JLG36" s="19"/>
      <c r="JLH36" s="19"/>
      <c r="JLI36" s="18"/>
      <c r="JLJ36" s="18"/>
      <c r="JLK36" s="39"/>
      <c r="JLL36" s="39"/>
      <c r="JLM36" s="39"/>
      <c r="JLN36" s="39"/>
      <c r="JLO36" s="40"/>
      <c r="JLP36" s="40"/>
      <c r="JLQ36" s="40"/>
      <c r="JLR36" s="40"/>
      <c r="JLS36" s="19"/>
      <c r="JLT36" s="19"/>
      <c r="JLU36" s="18"/>
      <c r="JLV36" s="18"/>
      <c r="JLW36" s="39"/>
      <c r="JLX36" s="39"/>
      <c r="JLY36" s="39"/>
      <c r="JLZ36" s="39"/>
      <c r="JMA36" s="40"/>
      <c r="JMB36" s="40"/>
      <c r="JMC36" s="40"/>
      <c r="JMD36" s="40"/>
      <c r="JME36" s="19"/>
      <c r="JMF36" s="19"/>
      <c r="JMG36" s="18"/>
      <c r="JMH36" s="18"/>
      <c r="JMI36" s="39"/>
      <c r="JMJ36" s="39"/>
      <c r="JMK36" s="39"/>
      <c r="JML36" s="39"/>
      <c r="JMM36" s="40"/>
      <c r="JMN36" s="40"/>
      <c r="JMO36" s="40"/>
      <c r="JMP36" s="40"/>
      <c r="JMQ36" s="19"/>
      <c r="JMR36" s="19"/>
      <c r="JMS36" s="18"/>
      <c r="JMT36" s="18"/>
      <c r="JMU36" s="39"/>
      <c r="JMV36" s="39"/>
      <c r="JMW36" s="39"/>
      <c r="JMX36" s="39"/>
      <c r="JMY36" s="40"/>
      <c r="JMZ36" s="40"/>
      <c r="JNA36" s="40"/>
      <c r="JNB36" s="40"/>
      <c r="JNC36" s="19"/>
      <c r="JND36" s="19"/>
      <c r="JNE36" s="18"/>
      <c r="JNF36" s="18"/>
      <c r="JNG36" s="39"/>
      <c r="JNH36" s="39"/>
      <c r="JNI36" s="39"/>
      <c r="JNJ36" s="39"/>
      <c r="JNK36" s="40"/>
      <c r="JNL36" s="40"/>
      <c r="JNM36" s="40"/>
      <c r="JNN36" s="40"/>
      <c r="JNO36" s="19"/>
      <c r="JNP36" s="19"/>
      <c r="JNQ36" s="18"/>
      <c r="JNR36" s="18"/>
      <c r="JNS36" s="39"/>
      <c r="JNT36" s="39"/>
      <c r="JNU36" s="39"/>
      <c r="JNV36" s="39"/>
      <c r="JNW36" s="40"/>
      <c r="JNX36" s="40"/>
      <c r="JNY36" s="40"/>
      <c r="JNZ36" s="40"/>
      <c r="JOA36" s="19"/>
      <c r="JOB36" s="19"/>
      <c r="JOC36" s="18"/>
      <c r="JOD36" s="18"/>
      <c r="JOE36" s="39"/>
      <c r="JOF36" s="39"/>
      <c r="JOG36" s="39"/>
      <c r="JOH36" s="39"/>
      <c r="JOI36" s="40"/>
      <c r="JOJ36" s="40"/>
      <c r="JOK36" s="40"/>
      <c r="JOL36" s="40"/>
      <c r="JOM36" s="19"/>
      <c r="JON36" s="19"/>
      <c r="JOO36" s="18"/>
      <c r="JOP36" s="18"/>
      <c r="JOQ36" s="39"/>
      <c r="JOR36" s="39"/>
      <c r="JOS36" s="39"/>
      <c r="JOT36" s="39"/>
      <c r="JOU36" s="40"/>
      <c r="JOV36" s="40"/>
      <c r="JOW36" s="40"/>
      <c r="JOX36" s="40"/>
      <c r="JOY36" s="19"/>
      <c r="JOZ36" s="19"/>
      <c r="JPA36" s="18"/>
      <c r="JPB36" s="18"/>
      <c r="JPC36" s="39"/>
      <c r="JPD36" s="39"/>
      <c r="JPE36" s="39"/>
      <c r="JPF36" s="39"/>
      <c r="JPG36" s="40"/>
      <c r="JPH36" s="40"/>
      <c r="JPI36" s="40"/>
      <c r="JPJ36" s="40"/>
      <c r="JPK36" s="19"/>
      <c r="JPL36" s="19"/>
      <c r="JPM36" s="18"/>
      <c r="JPN36" s="18"/>
      <c r="JPO36" s="39"/>
      <c r="JPP36" s="39"/>
      <c r="JPQ36" s="39"/>
      <c r="JPR36" s="39"/>
      <c r="JPS36" s="40"/>
      <c r="JPT36" s="40"/>
      <c r="JPU36" s="40"/>
      <c r="JPV36" s="40"/>
      <c r="JPW36" s="19"/>
      <c r="JPX36" s="19"/>
      <c r="JPY36" s="18"/>
      <c r="JPZ36" s="18"/>
      <c r="JQA36" s="39"/>
      <c r="JQB36" s="39"/>
      <c r="JQC36" s="39"/>
      <c r="JQD36" s="39"/>
      <c r="JQE36" s="40"/>
      <c r="JQF36" s="40"/>
      <c r="JQG36" s="40"/>
      <c r="JQH36" s="40"/>
      <c r="JQI36" s="19"/>
      <c r="JQJ36" s="19"/>
      <c r="JQK36" s="18"/>
      <c r="JQL36" s="18"/>
      <c r="JQM36" s="39"/>
      <c r="JQN36" s="39"/>
      <c r="JQO36" s="39"/>
      <c r="JQP36" s="39"/>
      <c r="JQQ36" s="40"/>
      <c r="JQR36" s="40"/>
      <c r="JQS36" s="40"/>
      <c r="JQT36" s="40"/>
      <c r="JQU36" s="19"/>
      <c r="JQV36" s="19"/>
      <c r="JQW36" s="18"/>
      <c r="JQX36" s="18"/>
      <c r="JQY36" s="39"/>
      <c r="JQZ36" s="39"/>
      <c r="JRA36" s="39"/>
      <c r="JRB36" s="39"/>
      <c r="JRC36" s="40"/>
      <c r="JRD36" s="40"/>
      <c r="JRE36" s="40"/>
      <c r="JRF36" s="40"/>
      <c r="JRG36" s="19"/>
      <c r="JRH36" s="19"/>
      <c r="JRI36" s="18"/>
      <c r="JRJ36" s="18"/>
      <c r="JRK36" s="39"/>
      <c r="JRL36" s="39"/>
      <c r="JRM36" s="39"/>
      <c r="JRN36" s="39"/>
      <c r="JRO36" s="40"/>
      <c r="JRP36" s="40"/>
      <c r="JRQ36" s="40"/>
      <c r="JRR36" s="40"/>
      <c r="JRS36" s="19"/>
      <c r="JRT36" s="19"/>
      <c r="JRU36" s="18"/>
      <c r="JRV36" s="18"/>
      <c r="JRW36" s="39"/>
      <c r="JRX36" s="39"/>
      <c r="JRY36" s="39"/>
      <c r="JRZ36" s="39"/>
      <c r="JSA36" s="40"/>
      <c r="JSB36" s="40"/>
      <c r="JSC36" s="40"/>
      <c r="JSD36" s="40"/>
      <c r="JSE36" s="19"/>
      <c r="JSF36" s="19"/>
      <c r="JSG36" s="18"/>
      <c r="JSH36" s="18"/>
      <c r="JSI36" s="39"/>
      <c r="JSJ36" s="39"/>
      <c r="JSK36" s="39"/>
      <c r="JSL36" s="39"/>
      <c r="JSM36" s="40"/>
      <c r="JSN36" s="40"/>
      <c r="JSO36" s="40"/>
      <c r="JSP36" s="40"/>
      <c r="JSQ36" s="19"/>
      <c r="JSR36" s="19"/>
      <c r="JSS36" s="18"/>
      <c r="JST36" s="18"/>
      <c r="JSU36" s="39"/>
      <c r="JSV36" s="39"/>
      <c r="JSW36" s="39"/>
      <c r="JSX36" s="39"/>
      <c r="JSY36" s="40"/>
      <c r="JSZ36" s="40"/>
      <c r="JTA36" s="40"/>
      <c r="JTB36" s="40"/>
      <c r="JTC36" s="19"/>
      <c r="JTD36" s="19"/>
      <c r="JTE36" s="18"/>
      <c r="JTF36" s="18"/>
      <c r="JTG36" s="39"/>
      <c r="JTH36" s="39"/>
      <c r="JTI36" s="39"/>
      <c r="JTJ36" s="39"/>
      <c r="JTK36" s="40"/>
      <c r="JTL36" s="40"/>
      <c r="JTM36" s="40"/>
      <c r="JTN36" s="40"/>
      <c r="JTO36" s="19"/>
      <c r="JTP36" s="19"/>
      <c r="JTQ36" s="18"/>
      <c r="JTR36" s="18"/>
      <c r="JTS36" s="39"/>
      <c r="JTT36" s="39"/>
      <c r="JTU36" s="39"/>
      <c r="JTV36" s="39"/>
      <c r="JTW36" s="40"/>
      <c r="JTX36" s="40"/>
      <c r="JTY36" s="40"/>
      <c r="JTZ36" s="40"/>
      <c r="JUA36" s="19"/>
      <c r="JUB36" s="19"/>
      <c r="JUC36" s="18"/>
      <c r="JUD36" s="18"/>
      <c r="JUE36" s="39"/>
      <c r="JUF36" s="39"/>
      <c r="JUG36" s="39"/>
      <c r="JUH36" s="39"/>
      <c r="JUI36" s="40"/>
      <c r="JUJ36" s="40"/>
      <c r="JUK36" s="40"/>
      <c r="JUL36" s="40"/>
      <c r="JUM36" s="19"/>
      <c r="JUN36" s="19"/>
      <c r="JUO36" s="18"/>
      <c r="JUP36" s="18"/>
      <c r="JUQ36" s="39"/>
      <c r="JUR36" s="39"/>
      <c r="JUS36" s="39"/>
      <c r="JUT36" s="39"/>
      <c r="JUU36" s="40"/>
      <c r="JUV36" s="40"/>
      <c r="JUW36" s="40"/>
      <c r="JUX36" s="40"/>
      <c r="JUY36" s="19"/>
      <c r="JUZ36" s="19"/>
      <c r="JVA36" s="18"/>
      <c r="JVB36" s="18"/>
      <c r="JVC36" s="39"/>
      <c r="JVD36" s="39"/>
      <c r="JVE36" s="39"/>
      <c r="JVF36" s="39"/>
      <c r="JVG36" s="40"/>
      <c r="JVH36" s="40"/>
      <c r="JVI36" s="40"/>
      <c r="JVJ36" s="40"/>
      <c r="JVK36" s="19"/>
      <c r="JVL36" s="19"/>
      <c r="JVM36" s="18"/>
      <c r="JVN36" s="18"/>
      <c r="JVO36" s="39"/>
      <c r="JVP36" s="39"/>
      <c r="JVQ36" s="39"/>
      <c r="JVR36" s="39"/>
      <c r="JVS36" s="40"/>
      <c r="JVT36" s="40"/>
      <c r="JVU36" s="40"/>
      <c r="JVV36" s="40"/>
      <c r="JVW36" s="19"/>
      <c r="JVX36" s="19"/>
      <c r="JVY36" s="18"/>
      <c r="JVZ36" s="18"/>
      <c r="JWA36" s="39"/>
      <c r="JWB36" s="39"/>
      <c r="JWC36" s="39"/>
      <c r="JWD36" s="39"/>
      <c r="JWE36" s="40"/>
      <c r="JWF36" s="40"/>
      <c r="JWG36" s="40"/>
      <c r="JWH36" s="40"/>
      <c r="JWI36" s="19"/>
      <c r="JWJ36" s="19"/>
      <c r="JWK36" s="18"/>
      <c r="JWL36" s="18"/>
      <c r="JWM36" s="39"/>
      <c r="JWN36" s="39"/>
      <c r="JWO36" s="39"/>
      <c r="JWP36" s="39"/>
      <c r="JWQ36" s="40"/>
      <c r="JWR36" s="40"/>
      <c r="JWS36" s="40"/>
      <c r="JWT36" s="40"/>
      <c r="JWU36" s="19"/>
      <c r="JWV36" s="19"/>
      <c r="JWW36" s="18"/>
      <c r="JWX36" s="18"/>
      <c r="JWY36" s="39"/>
      <c r="JWZ36" s="39"/>
      <c r="JXA36" s="39"/>
      <c r="JXB36" s="39"/>
      <c r="JXC36" s="40"/>
      <c r="JXD36" s="40"/>
      <c r="JXE36" s="40"/>
      <c r="JXF36" s="40"/>
      <c r="JXG36" s="19"/>
      <c r="JXH36" s="19"/>
      <c r="JXI36" s="18"/>
      <c r="JXJ36" s="18"/>
      <c r="JXK36" s="39"/>
      <c r="JXL36" s="39"/>
      <c r="JXM36" s="39"/>
      <c r="JXN36" s="39"/>
      <c r="JXO36" s="40"/>
      <c r="JXP36" s="40"/>
      <c r="JXQ36" s="40"/>
      <c r="JXR36" s="40"/>
      <c r="JXS36" s="19"/>
      <c r="JXT36" s="19"/>
      <c r="JXU36" s="18"/>
      <c r="JXV36" s="18"/>
      <c r="JXW36" s="39"/>
      <c r="JXX36" s="39"/>
      <c r="JXY36" s="39"/>
      <c r="JXZ36" s="39"/>
      <c r="JYA36" s="40"/>
      <c r="JYB36" s="40"/>
      <c r="JYC36" s="40"/>
      <c r="JYD36" s="40"/>
      <c r="JYE36" s="19"/>
      <c r="JYF36" s="19"/>
      <c r="JYG36" s="18"/>
      <c r="JYH36" s="18"/>
      <c r="JYI36" s="39"/>
      <c r="JYJ36" s="39"/>
      <c r="JYK36" s="39"/>
      <c r="JYL36" s="39"/>
      <c r="JYM36" s="40"/>
      <c r="JYN36" s="40"/>
      <c r="JYO36" s="40"/>
      <c r="JYP36" s="40"/>
      <c r="JYQ36" s="19"/>
      <c r="JYR36" s="19"/>
      <c r="JYS36" s="18"/>
      <c r="JYT36" s="18"/>
      <c r="JYU36" s="39"/>
      <c r="JYV36" s="39"/>
      <c r="JYW36" s="39"/>
      <c r="JYX36" s="39"/>
      <c r="JYY36" s="40"/>
      <c r="JYZ36" s="40"/>
      <c r="JZA36" s="40"/>
      <c r="JZB36" s="40"/>
      <c r="JZC36" s="19"/>
      <c r="JZD36" s="19"/>
      <c r="JZE36" s="18"/>
      <c r="JZF36" s="18"/>
      <c r="JZG36" s="39"/>
      <c r="JZH36" s="39"/>
      <c r="JZI36" s="39"/>
      <c r="JZJ36" s="39"/>
      <c r="JZK36" s="40"/>
      <c r="JZL36" s="40"/>
      <c r="JZM36" s="40"/>
      <c r="JZN36" s="40"/>
      <c r="JZO36" s="19"/>
      <c r="JZP36" s="19"/>
      <c r="JZQ36" s="18"/>
      <c r="JZR36" s="18"/>
      <c r="JZS36" s="39"/>
      <c r="JZT36" s="39"/>
      <c r="JZU36" s="39"/>
      <c r="JZV36" s="39"/>
      <c r="JZW36" s="40"/>
      <c r="JZX36" s="40"/>
      <c r="JZY36" s="40"/>
      <c r="JZZ36" s="40"/>
      <c r="KAA36" s="19"/>
      <c r="KAB36" s="19"/>
      <c r="KAC36" s="18"/>
      <c r="KAD36" s="18"/>
      <c r="KAE36" s="39"/>
      <c r="KAF36" s="39"/>
      <c r="KAG36" s="39"/>
      <c r="KAH36" s="39"/>
      <c r="KAI36" s="40"/>
      <c r="KAJ36" s="40"/>
      <c r="KAK36" s="40"/>
      <c r="KAL36" s="40"/>
      <c r="KAM36" s="19"/>
      <c r="KAN36" s="19"/>
      <c r="KAO36" s="18"/>
      <c r="KAP36" s="18"/>
      <c r="KAQ36" s="39"/>
      <c r="KAR36" s="39"/>
      <c r="KAS36" s="39"/>
      <c r="KAT36" s="39"/>
      <c r="KAU36" s="40"/>
      <c r="KAV36" s="40"/>
      <c r="KAW36" s="40"/>
      <c r="KAX36" s="40"/>
      <c r="KAY36" s="19"/>
      <c r="KAZ36" s="19"/>
      <c r="KBA36" s="18"/>
      <c r="KBB36" s="18"/>
      <c r="KBC36" s="39"/>
      <c r="KBD36" s="39"/>
      <c r="KBE36" s="39"/>
      <c r="KBF36" s="39"/>
      <c r="KBG36" s="40"/>
      <c r="KBH36" s="40"/>
      <c r="KBI36" s="40"/>
      <c r="KBJ36" s="40"/>
      <c r="KBK36" s="19"/>
      <c r="KBL36" s="19"/>
      <c r="KBM36" s="18"/>
      <c r="KBN36" s="18"/>
      <c r="KBO36" s="39"/>
      <c r="KBP36" s="39"/>
      <c r="KBQ36" s="39"/>
      <c r="KBR36" s="39"/>
      <c r="KBS36" s="40"/>
      <c r="KBT36" s="40"/>
      <c r="KBU36" s="40"/>
      <c r="KBV36" s="40"/>
      <c r="KBW36" s="19"/>
      <c r="KBX36" s="19"/>
      <c r="KBY36" s="18"/>
      <c r="KBZ36" s="18"/>
      <c r="KCA36" s="39"/>
      <c r="KCB36" s="39"/>
      <c r="KCC36" s="39"/>
      <c r="KCD36" s="39"/>
      <c r="KCE36" s="40"/>
      <c r="KCF36" s="40"/>
      <c r="KCG36" s="40"/>
      <c r="KCH36" s="40"/>
      <c r="KCI36" s="19"/>
      <c r="KCJ36" s="19"/>
      <c r="KCK36" s="18"/>
      <c r="KCL36" s="18"/>
      <c r="KCM36" s="39"/>
      <c r="KCN36" s="39"/>
      <c r="KCO36" s="39"/>
      <c r="KCP36" s="39"/>
      <c r="KCQ36" s="40"/>
      <c r="KCR36" s="40"/>
      <c r="KCS36" s="40"/>
      <c r="KCT36" s="40"/>
      <c r="KCU36" s="19"/>
      <c r="KCV36" s="19"/>
      <c r="KCW36" s="18"/>
      <c r="KCX36" s="18"/>
      <c r="KCY36" s="39"/>
      <c r="KCZ36" s="39"/>
      <c r="KDA36" s="39"/>
      <c r="KDB36" s="39"/>
      <c r="KDC36" s="40"/>
      <c r="KDD36" s="40"/>
      <c r="KDE36" s="40"/>
      <c r="KDF36" s="40"/>
      <c r="KDG36" s="19"/>
      <c r="KDH36" s="19"/>
      <c r="KDI36" s="18"/>
      <c r="KDJ36" s="18"/>
      <c r="KDK36" s="39"/>
      <c r="KDL36" s="39"/>
      <c r="KDM36" s="39"/>
      <c r="KDN36" s="39"/>
      <c r="KDO36" s="40"/>
      <c r="KDP36" s="40"/>
      <c r="KDQ36" s="40"/>
      <c r="KDR36" s="40"/>
      <c r="KDS36" s="19"/>
      <c r="KDT36" s="19"/>
      <c r="KDU36" s="18"/>
      <c r="KDV36" s="18"/>
      <c r="KDW36" s="39"/>
      <c r="KDX36" s="39"/>
      <c r="KDY36" s="39"/>
      <c r="KDZ36" s="39"/>
      <c r="KEA36" s="40"/>
      <c r="KEB36" s="40"/>
      <c r="KEC36" s="40"/>
      <c r="KED36" s="40"/>
      <c r="KEE36" s="19"/>
      <c r="KEF36" s="19"/>
      <c r="KEG36" s="18"/>
      <c r="KEH36" s="18"/>
      <c r="KEI36" s="39"/>
      <c r="KEJ36" s="39"/>
      <c r="KEK36" s="39"/>
      <c r="KEL36" s="39"/>
      <c r="KEM36" s="40"/>
      <c r="KEN36" s="40"/>
      <c r="KEO36" s="40"/>
      <c r="KEP36" s="40"/>
      <c r="KEQ36" s="19"/>
      <c r="KER36" s="19"/>
      <c r="KES36" s="18"/>
      <c r="KET36" s="18"/>
      <c r="KEU36" s="39"/>
      <c r="KEV36" s="39"/>
      <c r="KEW36" s="39"/>
      <c r="KEX36" s="39"/>
      <c r="KEY36" s="40"/>
      <c r="KEZ36" s="40"/>
      <c r="KFA36" s="40"/>
      <c r="KFB36" s="40"/>
      <c r="KFC36" s="19"/>
      <c r="KFD36" s="19"/>
      <c r="KFE36" s="18"/>
      <c r="KFF36" s="18"/>
      <c r="KFG36" s="39"/>
      <c r="KFH36" s="39"/>
      <c r="KFI36" s="39"/>
      <c r="KFJ36" s="39"/>
      <c r="KFK36" s="40"/>
      <c r="KFL36" s="40"/>
      <c r="KFM36" s="40"/>
      <c r="KFN36" s="40"/>
      <c r="KFO36" s="19"/>
      <c r="KFP36" s="19"/>
      <c r="KFQ36" s="18"/>
      <c r="KFR36" s="18"/>
      <c r="KFS36" s="39"/>
      <c r="KFT36" s="39"/>
      <c r="KFU36" s="39"/>
      <c r="KFV36" s="39"/>
      <c r="KFW36" s="40"/>
      <c r="KFX36" s="40"/>
      <c r="KFY36" s="40"/>
      <c r="KFZ36" s="40"/>
      <c r="KGA36" s="19"/>
      <c r="KGB36" s="19"/>
      <c r="KGC36" s="18"/>
      <c r="KGD36" s="18"/>
      <c r="KGE36" s="39"/>
      <c r="KGF36" s="39"/>
      <c r="KGG36" s="39"/>
      <c r="KGH36" s="39"/>
      <c r="KGI36" s="40"/>
      <c r="KGJ36" s="40"/>
      <c r="KGK36" s="40"/>
      <c r="KGL36" s="40"/>
      <c r="KGM36" s="19"/>
      <c r="KGN36" s="19"/>
      <c r="KGO36" s="18"/>
      <c r="KGP36" s="18"/>
      <c r="KGQ36" s="39"/>
      <c r="KGR36" s="39"/>
      <c r="KGS36" s="39"/>
      <c r="KGT36" s="39"/>
      <c r="KGU36" s="40"/>
      <c r="KGV36" s="40"/>
      <c r="KGW36" s="40"/>
      <c r="KGX36" s="40"/>
      <c r="KGY36" s="19"/>
      <c r="KGZ36" s="19"/>
      <c r="KHA36" s="18"/>
      <c r="KHB36" s="18"/>
      <c r="KHC36" s="39"/>
      <c r="KHD36" s="39"/>
      <c r="KHE36" s="39"/>
      <c r="KHF36" s="39"/>
      <c r="KHG36" s="40"/>
      <c r="KHH36" s="40"/>
      <c r="KHI36" s="40"/>
      <c r="KHJ36" s="40"/>
      <c r="KHK36" s="19"/>
      <c r="KHL36" s="19"/>
      <c r="KHM36" s="18"/>
      <c r="KHN36" s="18"/>
      <c r="KHO36" s="39"/>
      <c r="KHP36" s="39"/>
      <c r="KHQ36" s="39"/>
      <c r="KHR36" s="39"/>
      <c r="KHS36" s="40"/>
      <c r="KHT36" s="40"/>
      <c r="KHU36" s="40"/>
      <c r="KHV36" s="40"/>
      <c r="KHW36" s="19"/>
      <c r="KHX36" s="19"/>
      <c r="KHY36" s="18"/>
      <c r="KHZ36" s="18"/>
      <c r="KIA36" s="39"/>
      <c r="KIB36" s="39"/>
      <c r="KIC36" s="39"/>
      <c r="KID36" s="39"/>
      <c r="KIE36" s="40"/>
      <c r="KIF36" s="40"/>
      <c r="KIG36" s="40"/>
      <c r="KIH36" s="40"/>
      <c r="KII36" s="19"/>
      <c r="KIJ36" s="19"/>
      <c r="KIK36" s="18"/>
      <c r="KIL36" s="18"/>
      <c r="KIM36" s="39"/>
      <c r="KIN36" s="39"/>
      <c r="KIO36" s="39"/>
      <c r="KIP36" s="39"/>
      <c r="KIQ36" s="40"/>
      <c r="KIR36" s="40"/>
      <c r="KIS36" s="40"/>
      <c r="KIT36" s="40"/>
      <c r="KIU36" s="19"/>
      <c r="KIV36" s="19"/>
      <c r="KIW36" s="18"/>
      <c r="KIX36" s="18"/>
      <c r="KIY36" s="39"/>
      <c r="KIZ36" s="39"/>
      <c r="KJA36" s="39"/>
      <c r="KJB36" s="39"/>
      <c r="KJC36" s="40"/>
      <c r="KJD36" s="40"/>
      <c r="KJE36" s="40"/>
      <c r="KJF36" s="40"/>
      <c r="KJG36" s="19"/>
      <c r="KJH36" s="19"/>
      <c r="KJI36" s="18"/>
      <c r="KJJ36" s="18"/>
      <c r="KJK36" s="39"/>
      <c r="KJL36" s="39"/>
      <c r="KJM36" s="39"/>
      <c r="KJN36" s="39"/>
      <c r="KJO36" s="40"/>
      <c r="KJP36" s="40"/>
      <c r="KJQ36" s="40"/>
      <c r="KJR36" s="40"/>
      <c r="KJS36" s="19"/>
      <c r="KJT36" s="19"/>
      <c r="KJU36" s="18"/>
      <c r="KJV36" s="18"/>
      <c r="KJW36" s="39"/>
      <c r="KJX36" s="39"/>
      <c r="KJY36" s="39"/>
      <c r="KJZ36" s="39"/>
      <c r="KKA36" s="40"/>
      <c r="KKB36" s="40"/>
      <c r="KKC36" s="40"/>
      <c r="KKD36" s="40"/>
      <c r="KKE36" s="19"/>
      <c r="KKF36" s="19"/>
      <c r="KKG36" s="18"/>
      <c r="KKH36" s="18"/>
      <c r="KKI36" s="39"/>
      <c r="KKJ36" s="39"/>
      <c r="KKK36" s="39"/>
      <c r="KKL36" s="39"/>
      <c r="KKM36" s="40"/>
      <c r="KKN36" s="40"/>
      <c r="KKO36" s="40"/>
      <c r="KKP36" s="40"/>
      <c r="KKQ36" s="19"/>
      <c r="KKR36" s="19"/>
      <c r="KKS36" s="18"/>
      <c r="KKT36" s="18"/>
      <c r="KKU36" s="39"/>
      <c r="KKV36" s="39"/>
      <c r="KKW36" s="39"/>
      <c r="KKX36" s="39"/>
      <c r="KKY36" s="40"/>
      <c r="KKZ36" s="40"/>
      <c r="KLA36" s="40"/>
      <c r="KLB36" s="40"/>
      <c r="KLC36" s="19"/>
      <c r="KLD36" s="19"/>
      <c r="KLE36" s="18"/>
      <c r="KLF36" s="18"/>
      <c r="KLG36" s="39"/>
      <c r="KLH36" s="39"/>
      <c r="KLI36" s="39"/>
      <c r="KLJ36" s="39"/>
      <c r="KLK36" s="40"/>
      <c r="KLL36" s="40"/>
      <c r="KLM36" s="40"/>
      <c r="KLN36" s="40"/>
      <c r="KLO36" s="19"/>
      <c r="KLP36" s="19"/>
      <c r="KLQ36" s="18"/>
      <c r="KLR36" s="18"/>
      <c r="KLS36" s="39"/>
      <c r="KLT36" s="39"/>
      <c r="KLU36" s="39"/>
      <c r="KLV36" s="39"/>
      <c r="KLW36" s="40"/>
      <c r="KLX36" s="40"/>
      <c r="KLY36" s="40"/>
      <c r="KLZ36" s="40"/>
      <c r="KMA36" s="19"/>
      <c r="KMB36" s="19"/>
      <c r="KMC36" s="18"/>
      <c r="KMD36" s="18"/>
      <c r="KME36" s="39"/>
      <c r="KMF36" s="39"/>
      <c r="KMG36" s="39"/>
      <c r="KMH36" s="39"/>
      <c r="KMI36" s="40"/>
      <c r="KMJ36" s="40"/>
      <c r="KMK36" s="40"/>
      <c r="KML36" s="40"/>
      <c r="KMM36" s="19"/>
      <c r="KMN36" s="19"/>
      <c r="KMO36" s="18"/>
      <c r="KMP36" s="18"/>
      <c r="KMQ36" s="39"/>
      <c r="KMR36" s="39"/>
      <c r="KMS36" s="39"/>
      <c r="KMT36" s="39"/>
      <c r="KMU36" s="40"/>
      <c r="KMV36" s="40"/>
      <c r="KMW36" s="40"/>
      <c r="KMX36" s="40"/>
      <c r="KMY36" s="19"/>
      <c r="KMZ36" s="19"/>
      <c r="KNA36" s="18"/>
      <c r="KNB36" s="18"/>
      <c r="KNC36" s="39"/>
      <c r="KND36" s="39"/>
      <c r="KNE36" s="39"/>
      <c r="KNF36" s="39"/>
      <c r="KNG36" s="40"/>
      <c r="KNH36" s="40"/>
      <c r="KNI36" s="40"/>
      <c r="KNJ36" s="40"/>
      <c r="KNK36" s="19"/>
      <c r="KNL36" s="19"/>
      <c r="KNM36" s="18"/>
      <c r="KNN36" s="18"/>
      <c r="KNO36" s="39"/>
      <c r="KNP36" s="39"/>
      <c r="KNQ36" s="39"/>
      <c r="KNR36" s="39"/>
      <c r="KNS36" s="40"/>
      <c r="KNT36" s="40"/>
      <c r="KNU36" s="40"/>
      <c r="KNV36" s="40"/>
      <c r="KNW36" s="19"/>
      <c r="KNX36" s="19"/>
      <c r="KNY36" s="18"/>
      <c r="KNZ36" s="18"/>
      <c r="KOA36" s="39"/>
      <c r="KOB36" s="39"/>
      <c r="KOC36" s="39"/>
      <c r="KOD36" s="39"/>
      <c r="KOE36" s="40"/>
      <c r="KOF36" s="40"/>
      <c r="KOG36" s="40"/>
      <c r="KOH36" s="40"/>
      <c r="KOI36" s="19"/>
      <c r="KOJ36" s="19"/>
      <c r="KOK36" s="18"/>
      <c r="KOL36" s="18"/>
      <c r="KOM36" s="39"/>
      <c r="KON36" s="39"/>
      <c r="KOO36" s="39"/>
      <c r="KOP36" s="39"/>
      <c r="KOQ36" s="40"/>
      <c r="KOR36" s="40"/>
      <c r="KOS36" s="40"/>
      <c r="KOT36" s="40"/>
      <c r="KOU36" s="19"/>
      <c r="KOV36" s="19"/>
      <c r="KOW36" s="18"/>
      <c r="KOX36" s="18"/>
      <c r="KOY36" s="39"/>
      <c r="KOZ36" s="39"/>
      <c r="KPA36" s="39"/>
      <c r="KPB36" s="39"/>
      <c r="KPC36" s="40"/>
      <c r="KPD36" s="40"/>
      <c r="KPE36" s="40"/>
      <c r="KPF36" s="40"/>
      <c r="KPG36" s="19"/>
      <c r="KPH36" s="19"/>
      <c r="KPI36" s="18"/>
      <c r="KPJ36" s="18"/>
      <c r="KPK36" s="39"/>
      <c r="KPL36" s="39"/>
      <c r="KPM36" s="39"/>
      <c r="KPN36" s="39"/>
      <c r="KPO36" s="40"/>
      <c r="KPP36" s="40"/>
      <c r="KPQ36" s="40"/>
      <c r="KPR36" s="40"/>
      <c r="KPS36" s="19"/>
      <c r="KPT36" s="19"/>
      <c r="KPU36" s="18"/>
      <c r="KPV36" s="18"/>
      <c r="KPW36" s="39"/>
      <c r="KPX36" s="39"/>
      <c r="KPY36" s="39"/>
      <c r="KPZ36" s="39"/>
      <c r="KQA36" s="40"/>
      <c r="KQB36" s="40"/>
      <c r="KQC36" s="40"/>
      <c r="KQD36" s="40"/>
      <c r="KQE36" s="19"/>
      <c r="KQF36" s="19"/>
      <c r="KQG36" s="18"/>
      <c r="KQH36" s="18"/>
      <c r="KQI36" s="39"/>
      <c r="KQJ36" s="39"/>
      <c r="KQK36" s="39"/>
      <c r="KQL36" s="39"/>
      <c r="KQM36" s="40"/>
      <c r="KQN36" s="40"/>
      <c r="KQO36" s="40"/>
      <c r="KQP36" s="40"/>
      <c r="KQQ36" s="19"/>
      <c r="KQR36" s="19"/>
      <c r="KQS36" s="18"/>
      <c r="KQT36" s="18"/>
      <c r="KQU36" s="39"/>
      <c r="KQV36" s="39"/>
      <c r="KQW36" s="39"/>
      <c r="KQX36" s="39"/>
      <c r="KQY36" s="40"/>
      <c r="KQZ36" s="40"/>
      <c r="KRA36" s="40"/>
      <c r="KRB36" s="40"/>
      <c r="KRC36" s="19"/>
      <c r="KRD36" s="19"/>
      <c r="KRE36" s="18"/>
      <c r="KRF36" s="18"/>
      <c r="KRG36" s="39"/>
      <c r="KRH36" s="39"/>
      <c r="KRI36" s="39"/>
      <c r="KRJ36" s="39"/>
      <c r="KRK36" s="40"/>
      <c r="KRL36" s="40"/>
      <c r="KRM36" s="40"/>
      <c r="KRN36" s="40"/>
      <c r="KRO36" s="19"/>
      <c r="KRP36" s="19"/>
      <c r="KRQ36" s="18"/>
      <c r="KRR36" s="18"/>
      <c r="KRS36" s="39"/>
      <c r="KRT36" s="39"/>
      <c r="KRU36" s="39"/>
      <c r="KRV36" s="39"/>
      <c r="KRW36" s="40"/>
      <c r="KRX36" s="40"/>
      <c r="KRY36" s="40"/>
      <c r="KRZ36" s="40"/>
      <c r="KSA36" s="19"/>
      <c r="KSB36" s="19"/>
      <c r="KSC36" s="18"/>
      <c r="KSD36" s="18"/>
      <c r="KSE36" s="39"/>
      <c r="KSF36" s="39"/>
      <c r="KSG36" s="39"/>
      <c r="KSH36" s="39"/>
      <c r="KSI36" s="40"/>
      <c r="KSJ36" s="40"/>
      <c r="KSK36" s="40"/>
      <c r="KSL36" s="40"/>
      <c r="KSM36" s="19"/>
      <c r="KSN36" s="19"/>
      <c r="KSO36" s="18"/>
      <c r="KSP36" s="18"/>
      <c r="KSQ36" s="39"/>
      <c r="KSR36" s="39"/>
      <c r="KSS36" s="39"/>
      <c r="KST36" s="39"/>
      <c r="KSU36" s="40"/>
      <c r="KSV36" s="40"/>
      <c r="KSW36" s="40"/>
      <c r="KSX36" s="40"/>
      <c r="KSY36" s="19"/>
      <c r="KSZ36" s="19"/>
      <c r="KTA36" s="18"/>
      <c r="KTB36" s="18"/>
      <c r="KTC36" s="39"/>
      <c r="KTD36" s="39"/>
      <c r="KTE36" s="39"/>
      <c r="KTF36" s="39"/>
      <c r="KTG36" s="40"/>
      <c r="KTH36" s="40"/>
      <c r="KTI36" s="40"/>
      <c r="KTJ36" s="40"/>
      <c r="KTK36" s="19"/>
      <c r="KTL36" s="19"/>
      <c r="KTM36" s="18"/>
      <c r="KTN36" s="18"/>
      <c r="KTO36" s="39"/>
      <c r="KTP36" s="39"/>
      <c r="KTQ36" s="39"/>
      <c r="KTR36" s="39"/>
      <c r="KTS36" s="40"/>
      <c r="KTT36" s="40"/>
      <c r="KTU36" s="40"/>
      <c r="KTV36" s="40"/>
      <c r="KTW36" s="19"/>
      <c r="KTX36" s="19"/>
      <c r="KTY36" s="18"/>
      <c r="KTZ36" s="18"/>
      <c r="KUA36" s="39"/>
      <c r="KUB36" s="39"/>
      <c r="KUC36" s="39"/>
      <c r="KUD36" s="39"/>
      <c r="KUE36" s="40"/>
      <c r="KUF36" s="40"/>
      <c r="KUG36" s="40"/>
      <c r="KUH36" s="40"/>
      <c r="KUI36" s="19"/>
      <c r="KUJ36" s="19"/>
      <c r="KUK36" s="18"/>
      <c r="KUL36" s="18"/>
      <c r="KUM36" s="39"/>
      <c r="KUN36" s="39"/>
      <c r="KUO36" s="39"/>
      <c r="KUP36" s="39"/>
      <c r="KUQ36" s="40"/>
      <c r="KUR36" s="40"/>
      <c r="KUS36" s="40"/>
      <c r="KUT36" s="40"/>
      <c r="KUU36" s="19"/>
      <c r="KUV36" s="19"/>
      <c r="KUW36" s="18"/>
      <c r="KUX36" s="18"/>
      <c r="KUY36" s="39"/>
      <c r="KUZ36" s="39"/>
      <c r="KVA36" s="39"/>
      <c r="KVB36" s="39"/>
      <c r="KVC36" s="40"/>
      <c r="KVD36" s="40"/>
      <c r="KVE36" s="40"/>
      <c r="KVF36" s="40"/>
      <c r="KVG36" s="19"/>
      <c r="KVH36" s="19"/>
      <c r="KVI36" s="18"/>
      <c r="KVJ36" s="18"/>
      <c r="KVK36" s="39"/>
      <c r="KVL36" s="39"/>
      <c r="KVM36" s="39"/>
      <c r="KVN36" s="39"/>
      <c r="KVO36" s="40"/>
      <c r="KVP36" s="40"/>
      <c r="KVQ36" s="40"/>
      <c r="KVR36" s="40"/>
      <c r="KVS36" s="19"/>
      <c r="KVT36" s="19"/>
      <c r="KVU36" s="18"/>
      <c r="KVV36" s="18"/>
      <c r="KVW36" s="39"/>
      <c r="KVX36" s="39"/>
      <c r="KVY36" s="39"/>
      <c r="KVZ36" s="39"/>
      <c r="KWA36" s="40"/>
      <c r="KWB36" s="40"/>
      <c r="KWC36" s="40"/>
      <c r="KWD36" s="40"/>
      <c r="KWE36" s="19"/>
      <c r="KWF36" s="19"/>
      <c r="KWG36" s="18"/>
      <c r="KWH36" s="18"/>
      <c r="KWI36" s="39"/>
      <c r="KWJ36" s="39"/>
      <c r="KWK36" s="39"/>
      <c r="KWL36" s="39"/>
      <c r="KWM36" s="40"/>
      <c r="KWN36" s="40"/>
      <c r="KWO36" s="40"/>
      <c r="KWP36" s="40"/>
      <c r="KWQ36" s="19"/>
      <c r="KWR36" s="19"/>
      <c r="KWS36" s="18"/>
      <c r="KWT36" s="18"/>
      <c r="KWU36" s="39"/>
      <c r="KWV36" s="39"/>
      <c r="KWW36" s="39"/>
      <c r="KWX36" s="39"/>
      <c r="KWY36" s="40"/>
      <c r="KWZ36" s="40"/>
      <c r="KXA36" s="40"/>
      <c r="KXB36" s="40"/>
      <c r="KXC36" s="19"/>
      <c r="KXD36" s="19"/>
      <c r="KXE36" s="18"/>
      <c r="KXF36" s="18"/>
      <c r="KXG36" s="39"/>
      <c r="KXH36" s="39"/>
      <c r="KXI36" s="39"/>
      <c r="KXJ36" s="39"/>
      <c r="KXK36" s="40"/>
      <c r="KXL36" s="40"/>
      <c r="KXM36" s="40"/>
      <c r="KXN36" s="40"/>
      <c r="KXO36" s="19"/>
      <c r="KXP36" s="19"/>
      <c r="KXQ36" s="18"/>
      <c r="KXR36" s="18"/>
      <c r="KXS36" s="39"/>
      <c r="KXT36" s="39"/>
      <c r="KXU36" s="39"/>
      <c r="KXV36" s="39"/>
      <c r="KXW36" s="40"/>
      <c r="KXX36" s="40"/>
      <c r="KXY36" s="40"/>
      <c r="KXZ36" s="40"/>
      <c r="KYA36" s="19"/>
      <c r="KYB36" s="19"/>
      <c r="KYC36" s="18"/>
      <c r="KYD36" s="18"/>
      <c r="KYE36" s="39"/>
      <c r="KYF36" s="39"/>
      <c r="KYG36" s="39"/>
      <c r="KYH36" s="39"/>
      <c r="KYI36" s="40"/>
      <c r="KYJ36" s="40"/>
      <c r="KYK36" s="40"/>
      <c r="KYL36" s="40"/>
      <c r="KYM36" s="19"/>
      <c r="KYN36" s="19"/>
      <c r="KYO36" s="18"/>
      <c r="KYP36" s="18"/>
      <c r="KYQ36" s="39"/>
      <c r="KYR36" s="39"/>
      <c r="KYS36" s="39"/>
      <c r="KYT36" s="39"/>
      <c r="KYU36" s="40"/>
      <c r="KYV36" s="40"/>
      <c r="KYW36" s="40"/>
      <c r="KYX36" s="40"/>
      <c r="KYY36" s="19"/>
      <c r="KYZ36" s="19"/>
      <c r="KZA36" s="18"/>
      <c r="KZB36" s="18"/>
      <c r="KZC36" s="39"/>
      <c r="KZD36" s="39"/>
      <c r="KZE36" s="39"/>
      <c r="KZF36" s="39"/>
      <c r="KZG36" s="40"/>
      <c r="KZH36" s="40"/>
      <c r="KZI36" s="40"/>
      <c r="KZJ36" s="40"/>
      <c r="KZK36" s="19"/>
      <c r="KZL36" s="19"/>
      <c r="KZM36" s="18"/>
      <c r="KZN36" s="18"/>
      <c r="KZO36" s="39"/>
      <c r="KZP36" s="39"/>
      <c r="KZQ36" s="39"/>
      <c r="KZR36" s="39"/>
      <c r="KZS36" s="40"/>
      <c r="KZT36" s="40"/>
      <c r="KZU36" s="40"/>
      <c r="KZV36" s="40"/>
      <c r="KZW36" s="19"/>
      <c r="KZX36" s="19"/>
      <c r="KZY36" s="18"/>
      <c r="KZZ36" s="18"/>
      <c r="LAA36" s="39"/>
      <c r="LAB36" s="39"/>
      <c r="LAC36" s="39"/>
      <c r="LAD36" s="39"/>
      <c r="LAE36" s="40"/>
      <c r="LAF36" s="40"/>
      <c r="LAG36" s="40"/>
      <c r="LAH36" s="40"/>
      <c r="LAI36" s="19"/>
      <c r="LAJ36" s="19"/>
      <c r="LAK36" s="18"/>
      <c r="LAL36" s="18"/>
      <c r="LAM36" s="39"/>
      <c r="LAN36" s="39"/>
      <c r="LAO36" s="39"/>
      <c r="LAP36" s="39"/>
      <c r="LAQ36" s="40"/>
      <c r="LAR36" s="40"/>
      <c r="LAS36" s="40"/>
      <c r="LAT36" s="40"/>
      <c r="LAU36" s="19"/>
      <c r="LAV36" s="19"/>
      <c r="LAW36" s="18"/>
      <c r="LAX36" s="18"/>
      <c r="LAY36" s="39"/>
      <c r="LAZ36" s="39"/>
      <c r="LBA36" s="39"/>
      <c r="LBB36" s="39"/>
      <c r="LBC36" s="40"/>
      <c r="LBD36" s="40"/>
      <c r="LBE36" s="40"/>
      <c r="LBF36" s="40"/>
      <c r="LBG36" s="19"/>
      <c r="LBH36" s="19"/>
      <c r="LBI36" s="18"/>
      <c r="LBJ36" s="18"/>
      <c r="LBK36" s="39"/>
      <c r="LBL36" s="39"/>
      <c r="LBM36" s="39"/>
      <c r="LBN36" s="39"/>
      <c r="LBO36" s="40"/>
      <c r="LBP36" s="40"/>
      <c r="LBQ36" s="40"/>
      <c r="LBR36" s="40"/>
      <c r="LBS36" s="19"/>
      <c r="LBT36" s="19"/>
      <c r="LBU36" s="18"/>
      <c r="LBV36" s="18"/>
      <c r="LBW36" s="39"/>
      <c r="LBX36" s="39"/>
      <c r="LBY36" s="39"/>
      <c r="LBZ36" s="39"/>
      <c r="LCA36" s="40"/>
      <c r="LCB36" s="40"/>
      <c r="LCC36" s="40"/>
      <c r="LCD36" s="40"/>
      <c r="LCE36" s="19"/>
      <c r="LCF36" s="19"/>
      <c r="LCG36" s="18"/>
      <c r="LCH36" s="18"/>
      <c r="LCI36" s="39"/>
      <c r="LCJ36" s="39"/>
      <c r="LCK36" s="39"/>
      <c r="LCL36" s="39"/>
      <c r="LCM36" s="40"/>
      <c r="LCN36" s="40"/>
      <c r="LCO36" s="40"/>
      <c r="LCP36" s="40"/>
      <c r="LCQ36" s="19"/>
      <c r="LCR36" s="19"/>
      <c r="LCS36" s="18"/>
      <c r="LCT36" s="18"/>
      <c r="LCU36" s="39"/>
      <c r="LCV36" s="39"/>
      <c r="LCW36" s="39"/>
      <c r="LCX36" s="39"/>
      <c r="LCY36" s="40"/>
      <c r="LCZ36" s="40"/>
      <c r="LDA36" s="40"/>
      <c r="LDB36" s="40"/>
      <c r="LDC36" s="19"/>
      <c r="LDD36" s="19"/>
      <c r="LDE36" s="18"/>
      <c r="LDF36" s="18"/>
      <c r="LDG36" s="39"/>
      <c r="LDH36" s="39"/>
      <c r="LDI36" s="39"/>
      <c r="LDJ36" s="39"/>
      <c r="LDK36" s="40"/>
      <c r="LDL36" s="40"/>
      <c r="LDM36" s="40"/>
      <c r="LDN36" s="40"/>
      <c r="LDO36" s="19"/>
      <c r="LDP36" s="19"/>
      <c r="LDQ36" s="18"/>
      <c r="LDR36" s="18"/>
      <c r="LDS36" s="39"/>
      <c r="LDT36" s="39"/>
      <c r="LDU36" s="39"/>
      <c r="LDV36" s="39"/>
      <c r="LDW36" s="40"/>
      <c r="LDX36" s="40"/>
      <c r="LDY36" s="40"/>
      <c r="LDZ36" s="40"/>
      <c r="LEA36" s="19"/>
      <c r="LEB36" s="19"/>
      <c r="LEC36" s="18"/>
      <c r="LED36" s="18"/>
      <c r="LEE36" s="39"/>
      <c r="LEF36" s="39"/>
      <c r="LEG36" s="39"/>
      <c r="LEH36" s="39"/>
      <c r="LEI36" s="40"/>
      <c r="LEJ36" s="40"/>
      <c r="LEK36" s="40"/>
      <c r="LEL36" s="40"/>
      <c r="LEM36" s="19"/>
      <c r="LEN36" s="19"/>
      <c r="LEO36" s="18"/>
      <c r="LEP36" s="18"/>
      <c r="LEQ36" s="39"/>
      <c r="LER36" s="39"/>
      <c r="LES36" s="39"/>
      <c r="LET36" s="39"/>
      <c r="LEU36" s="40"/>
      <c r="LEV36" s="40"/>
      <c r="LEW36" s="40"/>
      <c r="LEX36" s="40"/>
      <c r="LEY36" s="19"/>
      <c r="LEZ36" s="19"/>
      <c r="LFA36" s="18"/>
      <c r="LFB36" s="18"/>
      <c r="LFC36" s="39"/>
      <c r="LFD36" s="39"/>
      <c r="LFE36" s="39"/>
      <c r="LFF36" s="39"/>
      <c r="LFG36" s="40"/>
      <c r="LFH36" s="40"/>
      <c r="LFI36" s="40"/>
      <c r="LFJ36" s="40"/>
      <c r="LFK36" s="19"/>
      <c r="LFL36" s="19"/>
      <c r="LFM36" s="18"/>
      <c r="LFN36" s="18"/>
      <c r="LFO36" s="39"/>
      <c r="LFP36" s="39"/>
      <c r="LFQ36" s="39"/>
      <c r="LFR36" s="39"/>
      <c r="LFS36" s="40"/>
      <c r="LFT36" s="40"/>
      <c r="LFU36" s="40"/>
      <c r="LFV36" s="40"/>
      <c r="LFW36" s="19"/>
      <c r="LFX36" s="19"/>
      <c r="LFY36" s="18"/>
      <c r="LFZ36" s="18"/>
      <c r="LGA36" s="39"/>
      <c r="LGB36" s="39"/>
      <c r="LGC36" s="39"/>
      <c r="LGD36" s="39"/>
      <c r="LGE36" s="40"/>
      <c r="LGF36" s="40"/>
      <c r="LGG36" s="40"/>
      <c r="LGH36" s="40"/>
      <c r="LGI36" s="19"/>
      <c r="LGJ36" s="19"/>
      <c r="LGK36" s="18"/>
      <c r="LGL36" s="18"/>
      <c r="LGM36" s="39"/>
      <c r="LGN36" s="39"/>
      <c r="LGO36" s="39"/>
      <c r="LGP36" s="39"/>
      <c r="LGQ36" s="40"/>
      <c r="LGR36" s="40"/>
      <c r="LGS36" s="40"/>
      <c r="LGT36" s="40"/>
      <c r="LGU36" s="19"/>
      <c r="LGV36" s="19"/>
      <c r="LGW36" s="18"/>
      <c r="LGX36" s="18"/>
      <c r="LGY36" s="39"/>
      <c r="LGZ36" s="39"/>
      <c r="LHA36" s="39"/>
      <c r="LHB36" s="39"/>
      <c r="LHC36" s="40"/>
      <c r="LHD36" s="40"/>
      <c r="LHE36" s="40"/>
      <c r="LHF36" s="40"/>
      <c r="LHG36" s="19"/>
      <c r="LHH36" s="19"/>
      <c r="LHI36" s="18"/>
      <c r="LHJ36" s="18"/>
      <c r="LHK36" s="39"/>
      <c r="LHL36" s="39"/>
      <c r="LHM36" s="39"/>
      <c r="LHN36" s="39"/>
      <c r="LHO36" s="40"/>
      <c r="LHP36" s="40"/>
      <c r="LHQ36" s="40"/>
      <c r="LHR36" s="40"/>
      <c r="LHS36" s="19"/>
      <c r="LHT36" s="19"/>
      <c r="LHU36" s="18"/>
      <c r="LHV36" s="18"/>
      <c r="LHW36" s="39"/>
      <c r="LHX36" s="39"/>
      <c r="LHY36" s="39"/>
      <c r="LHZ36" s="39"/>
      <c r="LIA36" s="40"/>
      <c r="LIB36" s="40"/>
      <c r="LIC36" s="40"/>
      <c r="LID36" s="40"/>
      <c r="LIE36" s="19"/>
      <c r="LIF36" s="19"/>
      <c r="LIG36" s="18"/>
      <c r="LIH36" s="18"/>
      <c r="LII36" s="39"/>
      <c r="LIJ36" s="39"/>
      <c r="LIK36" s="39"/>
      <c r="LIL36" s="39"/>
      <c r="LIM36" s="40"/>
      <c r="LIN36" s="40"/>
      <c r="LIO36" s="40"/>
      <c r="LIP36" s="40"/>
      <c r="LIQ36" s="19"/>
      <c r="LIR36" s="19"/>
      <c r="LIS36" s="18"/>
      <c r="LIT36" s="18"/>
      <c r="LIU36" s="39"/>
      <c r="LIV36" s="39"/>
      <c r="LIW36" s="39"/>
      <c r="LIX36" s="39"/>
      <c r="LIY36" s="40"/>
      <c r="LIZ36" s="40"/>
      <c r="LJA36" s="40"/>
      <c r="LJB36" s="40"/>
      <c r="LJC36" s="19"/>
      <c r="LJD36" s="19"/>
      <c r="LJE36" s="18"/>
      <c r="LJF36" s="18"/>
      <c r="LJG36" s="39"/>
      <c r="LJH36" s="39"/>
      <c r="LJI36" s="39"/>
      <c r="LJJ36" s="39"/>
      <c r="LJK36" s="40"/>
      <c r="LJL36" s="40"/>
      <c r="LJM36" s="40"/>
      <c r="LJN36" s="40"/>
      <c r="LJO36" s="19"/>
      <c r="LJP36" s="19"/>
      <c r="LJQ36" s="18"/>
      <c r="LJR36" s="18"/>
      <c r="LJS36" s="39"/>
      <c r="LJT36" s="39"/>
      <c r="LJU36" s="39"/>
      <c r="LJV36" s="39"/>
      <c r="LJW36" s="40"/>
      <c r="LJX36" s="40"/>
      <c r="LJY36" s="40"/>
      <c r="LJZ36" s="40"/>
      <c r="LKA36" s="19"/>
      <c r="LKB36" s="19"/>
      <c r="LKC36" s="18"/>
      <c r="LKD36" s="18"/>
      <c r="LKE36" s="39"/>
      <c r="LKF36" s="39"/>
      <c r="LKG36" s="39"/>
      <c r="LKH36" s="39"/>
      <c r="LKI36" s="40"/>
      <c r="LKJ36" s="40"/>
      <c r="LKK36" s="40"/>
      <c r="LKL36" s="40"/>
      <c r="LKM36" s="19"/>
      <c r="LKN36" s="19"/>
      <c r="LKO36" s="18"/>
      <c r="LKP36" s="18"/>
      <c r="LKQ36" s="39"/>
      <c r="LKR36" s="39"/>
      <c r="LKS36" s="39"/>
      <c r="LKT36" s="39"/>
      <c r="LKU36" s="40"/>
      <c r="LKV36" s="40"/>
      <c r="LKW36" s="40"/>
      <c r="LKX36" s="40"/>
      <c r="LKY36" s="19"/>
      <c r="LKZ36" s="19"/>
      <c r="LLA36" s="18"/>
      <c r="LLB36" s="18"/>
      <c r="LLC36" s="39"/>
      <c r="LLD36" s="39"/>
      <c r="LLE36" s="39"/>
      <c r="LLF36" s="39"/>
      <c r="LLG36" s="40"/>
      <c r="LLH36" s="40"/>
      <c r="LLI36" s="40"/>
      <c r="LLJ36" s="40"/>
      <c r="LLK36" s="19"/>
      <c r="LLL36" s="19"/>
      <c r="LLM36" s="18"/>
      <c r="LLN36" s="18"/>
      <c r="LLO36" s="39"/>
      <c r="LLP36" s="39"/>
      <c r="LLQ36" s="39"/>
      <c r="LLR36" s="39"/>
      <c r="LLS36" s="40"/>
      <c r="LLT36" s="40"/>
      <c r="LLU36" s="40"/>
      <c r="LLV36" s="40"/>
      <c r="LLW36" s="19"/>
      <c r="LLX36" s="19"/>
      <c r="LLY36" s="18"/>
      <c r="LLZ36" s="18"/>
      <c r="LMA36" s="39"/>
      <c r="LMB36" s="39"/>
      <c r="LMC36" s="39"/>
      <c r="LMD36" s="39"/>
      <c r="LME36" s="40"/>
      <c r="LMF36" s="40"/>
      <c r="LMG36" s="40"/>
      <c r="LMH36" s="40"/>
      <c r="LMI36" s="19"/>
      <c r="LMJ36" s="19"/>
      <c r="LMK36" s="18"/>
      <c r="LML36" s="18"/>
      <c r="LMM36" s="39"/>
      <c r="LMN36" s="39"/>
      <c r="LMO36" s="39"/>
      <c r="LMP36" s="39"/>
      <c r="LMQ36" s="40"/>
      <c r="LMR36" s="40"/>
      <c r="LMS36" s="40"/>
      <c r="LMT36" s="40"/>
      <c r="LMU36" s="19"/>
      <c r="LMV36" s="19"/>
      <c r="LMW36" s="18"/>
      <c r="LMX36" s="18"/>
      <c r="LMY36" s="39"/>
      <c r="LMZ36" s="39"/>
      <c r="LNA36" s="39"/>
      <c r="LNB36" s="39"/>
      <c r="LNC36" s="40"/>
      <c r="LND36" s="40"/>
      <c r="LNE36" s="40"/>
      <c r="LNF36" s="40"/>
      <c r="LNG36" s="19"/>
      <c r="LNH36" s="19"/>
      <c r="LNI36" s="18"/>
      <c r="LNJ36" s="18"/>
      <c r="LNK36" s="39"/>
      <c r="LNL36" s="39"/>
      <c r="LNM36" s="39"/>
      <c r="LNN36" s="39"/>
      <c r="LNO36" s="40"/>
      <c r="LNP36" s="40"/>
      <c r="LNQ36" s="40"/>
      <c r="LNR36" s="40"/>
      <c r="LNS36" s="19"/>
      <c r="LNT36" s="19"/>
      <c r="LNU36" s="18"/>
      <c r="LNV36" s="18"/>
      <c r="LNW36" s="39"/>
      <c r="LNX36" s="39"/>
      <c r="LNY36" s="39"/>
      <c r="LNZ36" s="39"/>
      <c r="LOA36" s="40"/>
      <c r="LOB36" s="40"/>
      <c r="LOC36" s="40"/>
      <c r="LOD36" s="40"/>
      <c r="LOE36" s="19"/>
      <c r="LOF36" s="19"/>
      <c r="LOG36" s="18"/>
      <c r="LOH36" s="18"/>
      <c r="LOI36" s="39"/>
      <c r="LOJ36" s="39"/>
      <c r="LOK36" s="39"/>
      <c r="LOL36" s="39"/>
      <c r="LOM36" s="40"/>
      <c r="LON36" s="40"/>
      <c r="LOO36" s="40"/>
      <c r="LOP36" s="40"/>
      <c r="LOQ36" s="19"/>
      <c r="LOR36" s="19"/>
      <c r="LOS36" s="18"/>
      <c r="LOT36" s="18"/>
      <c r="LOU36" s="39"/>
      <c r="LOV36" s="39"/>
      <c r="LOW36" s="39"/>
      <c r="LOX36" s="39"/>
      <c r="LOY36" s="40"/>
      <c r="LOZ36" s="40"/>
      <c r="LPA36" s="40"/>
      <c r="LPB36" s="40"/>
      <c r="LPC36" s="19"/>
      <c r="LPD36" s="19"/>
      <c r="LPE36" s="18"/>
      <c r="LPF36" s="18"/>
      <c r="LPG36" s="39"/>
      <c r="LPH36" s="39"/>
      <c r="LPI36" s="39"/>
      <c r="LPJ36" s="39"/>
      <c r="LPK36" s="40"/>
      <c r="LPL36" s="40"/>
      <c r="LPM36" s="40"/>
      <c r="LPN36" s="40"/>
      <c r="LPO36" s="19"/>
      <c r="LPP36" s="19"/>
      <c r="LPQ36" s="18"/>
      <c r="LPR36" s="18"/>
      <c r="LPS36" s="39"/>
      <c r="LPT36" s="39"/>
      <c r="LPU36" s="39"/>
      <c r="LPV36" s="39"/>
      <c r="LPW36" s="40"/>
      <c r="LPX36" s="40"/>
      <c r="LPY36" s="40"/>
      <c r="LPZ36" s="40"/>
      <c r="LQA36" s="19"/>
      <c r="LQB36" s="19"/>
      <c r="LQC36" s="18"/>
      <c r="LQD36" s="18"/>
      <c r="LQE36" s="39"/>
      <c r="LQF36" s="39"/>
      <c r="LQG36" s="39"/>
      <c r="LQH36" s="39"/>
      <c r="LQI36" s="40"/>
      <c r="LQJ36" s="40"/>
      <c r="LQK36" s="40"/>
      <c r="LQL36" s="40"/>
      <c r="LQM36" s="19"/>
      <c r="LQN36" s="19"/>
      <c r="LQO36" s="18"/>
      <c r="LQP36" s="18"/>
      <c r="LQQ36" s="39"/>
      <c r="LQR36" s="39"/>
      <c r="LQS36" s="39"/>
      <c r="LQT36" s="39"/>
      <c r="LQU36" s="40"/>
      <c r="LQV36" s="40"/>
      <c r="LQW36" s="40"/>
      <c r="LQX36" s="40"/>
      <c r="LQY36" s="19"/>
      <c r="LQZ36" s="19"/>
      <c r="LRA36" s="18"/>
      <c r="LRB36" s="18"/>
      <c r="LRC36" s="39"/>
      <c r="LRD36" s="39"/>
      <c r="LRE36" s="39"/>
      <c r="LRF36" s="39"/>
      <c r="LRG36" s="40"/>
      <c r="LRH36" s="40"/>
      <c r="LRI36" s="40"/>
      <c r="LRJ36" s="40"/>
      <c r="LRK36" s="19"/>
      <c r="LRL36" s="19"/>
      <c r="LRM36" s="18"/>
      <c r="LRN36" s="18"/>
      <c r="LRO36" s="39"/>
      <c r="LRP36" s="39"/>
      <c r="LRQ36" s="39"/>
      <c r="LRR36" s="39"/>
      <c r="LRS36" s="40"/>
      <c r="LRT36" s="40"/>
      <c r="LRU36" s="40"/>
      <c r="LRV36" s="40"/>
      <c r="LRW36" s="19"/>
      <c r="LRX36" s="19"/>
      <c r="LRY36" s="18"/>
      <c r="LRZ36" s="18"/>
      <c r="LSA36" s="39"/>
      <c r="LSB36" s="39"/>
      <c r="LSC36" s="39"/>
      <c r="LSD36" s="39"/>
      <c r="LSE36" s="40"/>
      <c r="LSF36" s="40"/>
      <c r="LSG36" s="40"/>
      <c r="LSH36" s="40"/>
      <c r="LSI36" s="19"/>
      <c r="LSJ36" s="19"/>
      <c r="LSK36" s="18"/>
      <c r="LSL36" s="18"/>
      <c r="LSM36" s="39"/>
      <c r="LSN36" s="39"/>
      <c r="LSO36" s="39"/>
      <c r="LSP36" s="39"/>
      <c r="LSQ36" s="40"/>
      <c r="LSR36" s="40"/>
      <c r="LSS36" s="40"/>
      <c r="LST36" s="40"/>
      <c r="LSU36" s="19"/>
      <c r="LSV36" s="19"/>
      <c r="LSW36" s="18"/>
      <c r="LSX36" s="18"/>
      <c r="LSY36" s="39"/>
      <c r="LSZ36" s="39"/>
      <c r="LTA36" s="39"/>
      <c r="LTB36" s="39"/>
      <c r="LTC36" s="40"/>
      <c r="LTD36" s="40"/>
      <c r="LTE36" s="40"/>
      <c r="LTF36" s="40"/>
      <c r="LTG36" s="19"/>
      <c r="LTH36" s="19"/>
      <c r="LTI36" s="18"/>
      <c r="LTJ36" s="18"/>
      <c r="LTK36" s="39"/>
      <c r="LTL36" s="39"/>
      <c r="LTM36" s="39"/>
      <c r="LTN36" s="39"/>
      <c r="LTO36" s="40"/>
      <c r="LTP36" s="40"/>
      <c r="LTQ36" s="40"/>
      <c r="LTR36" s="40"/>
      <c r="LTS36" s="19"/>
      <c r="LTT36" s="19"/>
      <c r="LTU36" s="18"/>
      <c r="LTV36" s="18"/>
      <c r="LTW36" s="39"/>
      <c r="LTX36" s="39"/>
      <c r="LTY36" s="39"/>
      <c r="LTZ36" s="39"/>
      <c r="LUA36" s="40"/>
      <c r="LUB36" s="40"/>
      <c r="LUC36" s="40"/>
      <c r="LUD36" s="40"/>
      <c r="LUE36" s="19"/>
      <c r="LUF36" s="19"/>
      <c r="LUG36" s="18"/>
      <c r="LUH36" s="18"/>
      <c r="LUI36" s="39"/>
      <c r="LUJ36" s="39"/>
      <c r="LUK36" s="39"/>
      <c r="LUL36" s="39"/>
      <c r="LUM36" s="40"/>
      <c r="LUN36" s="40"/>
      <c r="LUO36" s="40"/>
      <c r="LUP36" s="40"/>
      <c r="LUQ36" s="19"/>
      <c r="LUR36" s="19"/>
      <c r="LUS36" s="18"/>
      <c r="LUT36" s="18"/>
      <c r="LUU36" s="39"/>
      <c r="LUV36" s="39"/>
      <c r="LUW36" s="39"/>
      <c r="LUX36" s="39"/>
      <c r="LUY36" s="40"/>
      <c r="LUZ36" s="40"/>
      <c r="LVA36" s="40"/>
      <c r="LVB36" s="40"/>
      <c r="LVC36" s="19"/>
      <c r="LVD36" s="19"/>
      <c r="LVE36" s="18"/>
      <c r="LVF36" s="18"/>
      <c r="LVG36" s="39"/>
      <c r="LVH36" s="39"/>
      <c r="LVI36" s="39"/>
      <c r="LVJ36" s="39"/>
      <c r="LVK36" s="40"/>
      <c r="LVL36" s="40"/>
      <c r="LVM36" s="40"/>
      <c r="LVN36" s="40"/>
      <c r="LVO36" s="19"/>
      <c r="LVP36" s="19"/>
      <c r="LVQ36" s="18"/>
      <c r="LVR36" s="18"/>
      <c r="LVS36" s="39"/>
      <c r="LVT36" s="39"/>
      <c r="LVU36" s="39"/>
      <c r="LVV36" s="39"/>
      <c r="LVW36" s="40"/>
      <c r="LVX36" s="40"/>
      <c r="LVY36" s="40"/>
      <c r="LVZ36" s="40"/>
      <c r="LWA36" s="19"/>
      <c r="LWB36" s="19"/>
      <c r="LWC36" s="18"/>
      <c r="LWD36" s="18"/>
      <c r="LWE36" s="39"/>
      <c r="LWF36" s="39"/>
      <c r="LWG36" s="39"/>
      <c r="LWH36" s="39"/>
      <c r="LWI36" s="40"/>
      <c r="LWJ36" s="40"/>
      <c r="LWK36" s="40"/>
      <c r="LWL36" s="40"/>
      <c r="LWM36" s="19"/>
      <c r="LWN36" s="19"/>
      <c r="LWO36" s="18"/>
      <c r="LWP36" s="18"/>
      <c r="LWQ36" s="39"/>
      <c r="LWR36" s="39"/>
      <c r="LWS36" s="39"/>
      <c r="LWT36" s="39"/>
      <c r="LWU36" s="40"/>
      <c r="LWV36" s="40"/>
      <c r="LWW36" s="40"/>
      <c r="LWX36" s="40"/>
      <c r="LWY36" s="19"/>
      <c r="LWZ36" s="19"/>
      <c r="LXA36" s="18"/>
      <c r="LXB36" s="18"/>
      <c r="LXC36" s="39"/>
      <c r="LXD36" s="39"/>
      <c r="LXE36" s="39"/>
      <c r="LXF36" s="39"/>
      <c r="LXG36" s="40"/>
      <c r="LXH36" s="40"/>
      <c r="LXI36" s="40"/>
      <c r="LXJ36" s="40"/>
      <c r="LXK36" s="19"/>
      <c r="LXL36" s="19"/>
      <c r="LXM36" s="18"/>
      <c r="LXN36" s="18"/>
      <c r="LXO36" s="39"/>
      <c r="LXP36" s="39"/>
      <c r="LXQ36" s="39"/>
      <c r="LXR36" s="39"/>
      <c r="LXS36" s="40"/>
      <c r="LXT36" s="40"/>
      <c r="LXU36" s="40"/>
      <c r="LXV36" s="40"/>
      <c r="LXW36" s="19"/>
      <c r="LXX36" s="19"/>
      <c r="LXY36" s="18"/>
      <c r="LXZ36" s="18"/>
      <c r="LYA36" s="39"/>
      <c r="LYB36" s="39"/>
      <c r="LYC36" s="39"/>
      <c r="LYD36" s="39"/>
      <c r="LYE36" s="40"/>
      <c r="LYF36" s="40"/>
      <c r="LYG36" s="40"/>
      <c r="LYH36" s="40"/>
      <c r="LYI36" s="19"/>
      <c r="LYJ36" s="19"/>
      <c r="LYK36" s="18"/>
      <c r="LYL36" s="18"/>
      <c r="LYM36" s="39"/>
      <c r="LYN36" s="39"/>
      <c r="LYO36" s="39"/>
      <c r="LYP36" s="39"/>
      <c r="LYQ36" s="40"/>
      <c r="LYR36" s="40"/>
      <c r="LYS36" s="40"/>
      <c r="LYT36" s="40"/>
      <c r="LYU36" s="19"/>
      <c r="LYV36" s="19"/>
      <c r="LYW36" s="18"/>
      <c r="LYX36" s="18"/>
      <c r="LYY36" s="39"/>
      <c r="LYZ36" s="39"/>
      <c r="LZA36" s="39"/>
      <c r="LZB36" s="39"/>
      <c r="LZC36" s="40"/>
      <c r="LZD36" s="40"/>
      <c r="LZE36" s="40"/>
      <c r="LZF36" s="40"/>
      <c r="LZG36" s="19"/>
      <c r="LZH36" s="19"/>
      <c r="LZI36" s="18"/>
      <c r="LZJ36" s="18"/>
      <c r="LZK36" s="39"/>
      <c r="LZL36" s="39"/>
      <c r="LZM36" s="39"/>
      <c r="LZN36" s="39"/>
      <c r="LZO36" s="40"/>
      <c r="LZP36" s="40"/>
      <c r="LZQ36" s="40"/>
      <c r="LZR36" s="40"/>
      <c r="LZS36" s="19"/>
      <c r="LZT36" s="19"/>
      <c r="LZU36" s="18"/>
      <c r="LZV36" s="18"/>
      <c r="LZW36" s="39"/>
      <c r="LZX36" s="39"/>
      <c r="LZY36" s="39"/>
      <c r="LZZ36" s="39"/>
      <c r="MAA36" s="40"/>
      <c r="MAB36" s="40"/>
      <c r="MAC36" s="40"/>
      <c r="MAD36" s="40"/>
      <c r="MAE36" s="19"/>
      <c r="MAF36" s="19"/>
      <c r="MAG36" s="18"/>
      <c r="MAH36" s="18"/>
      <c r="MAI36" s="39"/>
      <c r="MAJ36" s="39"/>
      <c r="MAK36" s="39"/>
      <c r="MAL36" s="39"/>
      <c r="MAM36" s="40"/>
      <c r="MAN36" s="40"/>
      <c r="MAO36" s="40"/>
      <c r="MAP36" s="40"/>
      <c r="MAQ36" s="19"/>
      <c r="MAR36" s="19"/>
      <c r="MAS36" s="18"/>
      <c r="MAT36" s="18"/>
      <c r="MAU36" s="39"/>
      <c r="MAV36" s="39"/>
      <c r="MAW36" s="39"/>
      <c r="MAX36" s="39"/>
      <c r="MAY36" s="40"/>
      <c r="MAZ36" s="40"/>
      <c r="MBA36" s="40"/>
      <c r="MBB36" s="40"/>
      <c r="MBC36" s="19"/>
      <c r="MBD36" s="19"/>
      <c r="MBE36" s="18"/>
      <c r="MBF36" s="18"/>
      <c r="MBG36" s="39"/>
      <c r="MBH36" s="39"/>
      <c r="MBI36" s="39"/>
      <c r="MBJ36" s="39"/>
      <c r="MBK36" s="40"/>
      <c r="MBL36" s="40"/>
      <c r="MBM36" s="40"/>
      <c r="MBN36" s="40"/>
      <c r="MBO36" s="19"/>
      <c r="MBP36" s="19"/>
      <c r="MBQ36" s="18"/>
      <c r="MBR36" s="18"/>
      <c r="MBS36" s="39"/>
      <c r="MBT36" s="39"/>
      <c r="MBU36" s="39"/>
      <c r="MBV36" s="39"/>
      <c r="MBW36" s="40"/>
      <c r="MBX36" s="40"/>
      <c r="MBY36" s="40"/>
      <c r="MBZ36" s="40"/>
      <c r="MCA36" s="19"/>
      <c r="MCB36" s="19"/>
      <c r="MCC36" s="18"/>
      <c r="MCD36" s="18"/>
      <c r="MCE36" s="39"/>
      <c r="MCF36" s="39"/>
      <c r="MCG36" s="39"/>
      <c r="MCH36" s="39"/>
      <c r="MCI36" s="40"/>
      <c r="MCJ36" s="40"/>
      <c r="MCK36" s="40"/>
      <c r="MCL36" s="40"/>
      <c r="MCM36" s="19"/>
      <c r="MCN36" s="19"/>
      <c r="MCO36" s="18"/>
      <c r="MCP36" s="18"/>
      <c r="MCQ36" s="39"/>
      <c r="MCR36" s="39"/>
      <c r="MCS36" s="39"/>
      <c r="MCT36" s="39"/>
      <c r="MCU36" s="40"/>
      <c r="MCV36" s="40"/>
      <c r="MCW36" s="40"/>
      <c r="MCX36" s="40"/>
      <c r="MCY36" s="19"/>
      <c r="MCZ36" s="19"/>
      <c r="MDA36" s="18"/>
      <c r="MDB36" s="18"/>
      <c r="MDC36" s="39"/>
      <c r="MDD36" s="39"/>
      <c r="MDE36" s="39"/>
      <c r="MDF36" s="39"/>
      <c r="MDG36" s="40"/>
      <c r="MDH36" s="40"/>
      <c r="MDI36" s="40"/>
      <c r="MDJ36" s="40"/>
      <c r="MDK36" s="19"/>
      <c r="MDL36" s="19"/>
      <c r="MDM36" s="18"/>
      <c r="MDN36" s="18"/>
      <c r="MDO36" s="39"/>
      <c r="MDP36" s="39"/>
      <c r="MDQ36" s="39"/>
      <c r="MDR36" s="39"/>
      <c r="MDS36" s="40"/>
      <c r="MDT36" s="40"/>
      <c r="MDU36" s="40"/>
      <c r="MDV36" s="40"/>
      <c r="MDW36" s="19"/>
      <c r="MDX36" s="19"/>
      <c r="MDY36" s="18"/>
      <c r="MDZ36" s="18"/>
      <c r="MEA36" s="39"/>
      <c r="MEB36" s="39"/>
      <c r="MEC36" s="39"/>
      <c r="MED36" s="39"/>
      <c r="MEE36" s="40"/>
      <c r="MEF36" s="40"/>
      <c r="MEG36" s="40"/>
      <c r="MEH36" s="40"/>
      <c r="MEI36" s="19"/>
      <c r="MEJ36" s="19"/>
      <c r="MEK36" s="18"/>
      <c r="MEL36" s="18"/>
      <c r="MEM36" s="39"/>
      <c r="MEN36" s="39"/>
      <c r="MEO36" s="39"/>
      <c r="MEP36" s="39"/>
      <c r="MEQ36" s="40"/>
      <c r="MER36" s="40"/>
      <c r="MES36" s="40"/>
      <c r="MET36" s="40"/>
      <c r="MEU36" s="19"/>
      <c r="MEV36" s="19"/>
      <c r="MEW36" s="18"/>
      <c r="MEX36" s="18"/>
      <c r="MEY36" s="39"/>
      <c r="MEZ36" s="39"/>
      <c r="MFA36" s="39"/>
      <c r="MFB36" s="39"/>
      <c r="MFC36" s="40"/>
      <c r="MFD36" s="40"/>
      <c r="MFE36" s="40"/>
      <c r="MFF36" s="40"/>
      <c r="MFG36" s="19"/>
      <c r="MFH36" s="19"/>
      <c r="MFI36" s="18"/>
      <c r="MFJ36" s="18"/>
      <c r="MFK36" s="39"/>
      <c r="MFL36" s="39"/>
      <c r="MFM36" s="39"/>
      <c r="MFN36" s="39"/>
      <c r="MFO36" s="40"/>
      <c r="MFP36" s="40"/>
      <c r="MFQ36" s="40"/>
      <c r="MFR36" s="40"/>
      <c r="MFS36" s="19"/>
      <c r="MFT36" s="19"/>
      <c r="MFU36" s="18"/>
      <c r="MFV36" s="18"/>
      <c r="MFW36" s="39"/>
      <c r="MFX36" s="39"/>
      <c r="MFY36" s="39"/>
      <c r="MFZ36" s="39"/>
      <c r="MGA36" s="40"/>
      <c r="MGB36" s="40"/>
      <c r="MGC36" s="40"/>
      <c r="MGD36" s="40"/>
      <c r="MGE36" s="19"/>
      <c r="MGF36" s="19"/>
      <c r="MGG36" s="18"/>
      <c r="MGH36" s="18"/>
      <c r="MGI36" s="39"/>
      <c r="MGJ36" s="39"/>
      <c r="MGK36" s="39"/>
      <c r="MGL36" s="39"/>
      <c r="MGM36" s="40"/>
      <c r="MGN36" s="40"/>
      <c r="MGO36" s="40"/>
      <c r="MGP36" s="40"/>
      <c r="MGQ36" s="19"/>
      <c r="MGR36" s="19"/>
      <c r="MGS36" s="18"/>
      <c r="MGT36" s="18"/>
      <c r="MGU36" s="39"/>
      <c r="MGV36" s="39"/>
      <c r="MGW36" s="39"/>
      <c r="MGX36" s="39"/>
      <c r="MGY36" s="40"/>
      <c r="MGZ36" s="40"/>
      <c r="MHA36" s="40"/>
      <c r="MHB36" s="40"/>
      <c r="MHC36" s="19"/>
      <c r="MHD36" s="19"/>
      <c r="MHE36" s="18"/>
      <c r="MHF36" s="18"/>
      <c r="MHG36" s="39"/>
      <c r="MHH36" s="39"/>
      <c r="MHI36" s="39"/>
      <c r="MHJ36" s="39"/>
      <c r="MHK36" s="40"/>
      <c r="MHL36" s="40"/>
      <c r="MHM36" s="40"/>
      <c r="MHN36" s="40"/>
      <c r="MHO36" s="19"/>
      <c r="MHP36" s="19"/>
      <c r="MHQ36" s="18"/>
      <c r="MHR36" s="18"/>
      <c r="MHS36" s="39"/>
      <c r="MHT36" s="39"/>
      <c r="MHU36" s="39"/>
      <c r="MHV36" s="39"/>
      <c r="MHW36" s="40"/>
      <c r="MHX36" s="40"/>
      <c r="MHY36" s="40"/>
      <c r="MHZ36" s="40"/>
      <c r="MIA36" s="19"/>
      <c r="MIB36" s="19"/>
      <c r="MIC36" s="18"/>
      <c r="MID36" s="18"/>
      <c r="MIE36" s="39"/>
      <c r="MIF36" s="39"/>
      <c r="MIG36" s="39"/>
      <c r="MIH36" s="39"/>
      <c r="MII36" s="40"/>
      <c r="MIJ36" s="40"/>
      <c r="MIK36" s="40"/>
      <c r="MIL36" s="40"/>
      <c r="MIM36" s="19"/>
      <c r="MIN36" s="19"/>
      <c r="MIO36" s="18"/>
      <c r="MIP36" s="18"/>
      <c r="MIQ36" s="39"/>
      <c r="MIR36" s="39"/>
      <c r="MIS36" s="39"/>
      <c r="MIT36" s="39"/>
      <c r="MIU36" s="40"/>
      <c r="MIV36" s="40"/>
      <c r="MIW36" s="40"/>
      <c r="MIX36" s="40"/>
      <c r="MIY36" s="19"/>
      <c r="MIZ36" s="19"/>
      <c r="MJA36" s="18"/>
      <c r="MJB36" s="18"/>
      <c r="MJC36" s="39"/>
      <c r="MJD36" s="39"/>
      <c r="MJE36" s="39"/>
      <c r="MJF36" s="39"/>
      <c r="MJG36" s="40"/>
      <c r="MJH36" s="40"/>
      <c r="MJI36" s="40"/>
      <c r="MJJ36" s="40"/>
      <c r="MJK36" s="19"/>
      <c r="MJL36" s="19"/>
      <c r="MJM36" s="18"/>
      <c r="MJN36" s="18"/>
      <c r="MJO36" s="39"/>
      <c r="MJP36" s="39"/>
      <c r="MJQ36" s="39"/>
      <c r="MJR36" s="39"/>
      <c r="MJS36" s="40"/>
      <c r="MJT36" s="40"/>
      <c r="MJU36" s="40"/>
      <c r="MJV36" s="40"/>
      <c r="MJW36" s="19"/>
      <c r="MJX36" s="19"/>
      <c r="MJY36" s="18"/>
      <c r="MJZ36" s="18"/>
      <c r="MKA36" s="39"/>
      <c r="MKB36" s="39"/>
      <c r="MKC36" s="39"/>
      <c r="MKD36" s="39"/>
      <c r="MKE36" s="40"/>
      <c r="MKF36" s="40"/>
      <c r="MKG36" s="40"/>
      <c r="MKH36" s="40"/>
      <c r="MKI36" s="19"/>
      <c r="MKJ36" s="19"/>
      <c r="MKK36" s="18"/>
      <c r="MKL36" s="18"/>
      <c r="MKM36" s="39"/>
      <c r="MKN36" s="39"/>
      <c r="MKO36" s="39"/>
      <c r="MKP36" s="39"/>
      <c r="MKQ36" s="40"/>
      <c r="MKR36" s="40"/>
      <c r="MKS36" s="40"/>
      <c r="MKT36" s="40"/>
      <c r="MKU36" s="19"/>
      <c r="MKV36" s="19"/>
      <c r="MKW36" s="18"/>
      <c r="MKX36" s="18"/>
      <c r="MKY36" s="39"/>
      <c r="MKZ36" s="39"/>
      <c r="MLA36" s="39"/>
      <c r="MLB36" s="39"/>
      <c r="MLC36" s="40"/>
      <c r="MLD36" s="40"/>
      <c r="MLE36" s="40"/>
      <c r="MLF36" s="40"/>
      <c r="MLG36" s="19"/>
      <c r="MLH36" s="19"/>
      <c r="MLI36" s="18"/>
      <c r="MLJ36" s="18"/>
      <c r="MLK36" s="39"/>
      <c r="MLL36" s="39"/>
      <c r="MLM36" s="39"/>
      <c r="MLN36" s="39"/>
      <c r="MLO36" s="40"/>
      <c r="MLP36" s="40"/>
      <c r="MLQ36" s="40"/>
      <c r="MLR36" s="40"/>
      <c r="MLS36" s="19"/>
      <c r="MLT36" s="19"/>
      <c r="MLU36" s="18"/>
      <c r="MLV36" s="18"/>
      <c r="MLW36" s="39"/>
      <c r="MLX36" s="39"/>
      <c r="MLY36" s="39"/>
      <c r="MLZ36" s="39"/>
      <c r="MMA36" s="40"/>
      <c r="MMB36" s="40"/>
      <c r="MMC36" s="40"/>
      <c r="MMD36" s="40"/>
      <c r="MME36" s="19"/>
      <c r="MMF36" s="19"/>
      <c r="MMG36" s="18"/>
      <c r="MMH36" s="18"/>
      <c r="MMI36" s="39"/>
      <c r="MMJ36" s="39"/>
      <c r="MMK36" s="39"/>
      <c r="MML36" s="39"/>
      <c r="MMM36" s="40"/>
      <c r="MMN36" s="40"/>
      <c r="MMO36" s="40"/>
      <c r="MMP36" s="40"/>
      <c r="MMQ36" s="19"/>
      <c r="MMR36" s="19"/>
      <c r="MMS36" s="18"/>
      <c r="MMT36" s="18"/>
      <c r="MMU36" s="39"/>
      <c r="MMV36" s="39"/>
      <c r="MMW36" s="39"/>
      <c r="MMX36" s="39"/>
      <c r="MMY36" s="40"/>
      <c r="MMZ36" s="40"/>
      <c r="MNA36" s="40"/>
      <c r="MNB36" s="40"/>
      <c r="MNC36" s="19"/>
      <c r="MND36" s="19"/>
      <c r="MNE36" s="18"/>
      <c r="MNF36" s="18"/>
      <c r="MNG36" s="39"/>
      <c r="MNH36" s="39"/>
      <c r="MNI36" s="39"/>
      <c r="MNJ36" s="39"/>
      <c r="MNK36" s="40"/>
      <c r="MNL36" s="40"/>
      <c r="MNM36" s="40"/>
      <c r="MNN36" s="40"/>
      <c r="MNO36" s="19"/>
      <c r="MNP36" s="19"/>
      <c r="MNQ36" s="18"/>
      <c r="MNR36" s="18"/>
      <c r="MNS36" s="39"/>
      <c r="MNT36" s="39"/>
      <c r="MNU36" s="39"/>
      <c r="MNV36" s="39"/>
      <c r="MNW36" s="40"/>
      <c r="MNX36" s="40"/>
      <c r="MNY36" s="40"/>
      <c r="MNZ36" s="40"/>
      <c r="MOA36" s="19"/>
      <c r="MOB36" s="19"/>
      <c r="MOC36" s="18"/>
      <c r="MOD36" s="18"/>
      <c r="MOE36" s="39"/>
      <c r="MOF36" s="39"/>
      <c r="MOG36" s="39"/>
      <c r="MOH36" s="39"/>
      <c r="MOI36" s="40"/>
      <c r="MOJ36" s="40"/>
      <c r="MOK36" s="40"/>
      <c r="MOL36" s="40"/>
      <c r="MOM36" s="19"/>
      <c r="MON36" s="19"/>
      <c r="MOO36" s="18"/>
      <c r="MOP36" s="18"/>
      <c r="MOQ36" s="39"/>
      <c r="MOR36" s="39"/>
      <c r="MOS36" s="39"/>
      <c r="MOT36" s="39"/>
      <c r="MOU36" s="40"/>
      <c r="MOV36" s="40"/>
      <c r="MOW36" s="40"/>
      <c r="MOX36" s="40"/>
      <c r="MOY36" s="19"/>
      <c r="MOZ36" s="19"/>
      <c r="MPA36" s="18"/>
      <c r="MPB36" s="18"/>
      <c r="MPC36" s="39"/>
      <c r="MPD36" s="39"/>
      <c r="MPE36" s="39"/>
      <c r="MPF36" s="39"/>
      <c r="MPG36" s="40"/>
      <c r="MPH36" s="40"/>
      <c r="MPI36" s="40"/>
      <c r="MPJ36" s="40"/>
      <c r="MPK36" s="19"/>
      <c r="MPL36" s="19"/>
      <c r="MPM36" s="18"/>
      <c r="MPN36" s="18"/>
      <c r="MPO36" s="39"/>
      <c r="MPP36" s="39"/>
      <c r="MPQ36" s="39"/>
      <c r="MPR36" s="39"/>
      <c r="MPS36" s="40"/>
      <c r="MPT36" s="40"/>
      <c r="MPU36" s="40"/>
      <c r="MPV36" s="40"/>
      <c r="MPW36" s="19"/>
      <c r="MPX36" s="19"/>
      <c r="MPY36" s="18"/>
      <c r="MPZ36" s="18"/>
      <c r="MQA36" s="39"/>
      <c r="MQB36" s="39"/>
      <c r="MQC36" s="39"/>
      <c r="MQD36" s="39"/>
      <c r="MQE36" s="40"/>
      <c r="MQF36" s="40"/>
      <c r="MQG36" s="40"/>
      <c r="MQH36" s="40"/>
      <c r="MQI36" s="19"/>
      <c r="MQJ36" s="19"/>
      <c r="MQK36" s="18"/>
      <c r="MQL36" s="18"/>
      <c r="MQM36" s="39"/>
      <c r="MQN36" s="39"/>
      <c r="MQO36" s="39"/>
      <c r="MQP36" s="39"/>
      <c r="MQQ36" s="40"/>
      <c r="MQR36" s="40"/>
      <c r="MQS36" s="40"/>
      <c r="MQT36" s="40"/>
      <c r="MQU36" s="19"/>
      <c r="MQV36" s="19"/>
      <c r="MQW36" s="18"/>
      <c r="MQX36" s="18"/>
      <c r="MQY36" s="39"/>
      <c r="MQZ36" s="39"/>
      <c r="MRA36" s="39"/>
      <c r="MRB36" s="39"/>
      <c r="MRC36" s="40"/>
      <c r="MRD36" s="40"/>
      <c r="MRE36" s="40"/>
      <c r="MRF36" s="40"/>
      <c r="MRG36" s="19"/>
      <c r="MRH36" s="19"/>
      <c r="MRI36" s="18"/>
      <c r="MRJ36" s="18"/>
      <c r="MRK36" s="39"/>
      <c r="MRL36" s="39"/>
      <c r="MRM36" s="39"/>
      <c r="MRN36" s="39"/>
      <c r="MRO36" s="40"/>
      <c r="MRP36" s="40"/>
      <c r="MRQ36" s="40"/>
      <c r="MRR36" s="40"/>
      <c r="MRS36" s="19"/>
      <c r="MRT36" s="19"/>
      <c r="MRU36" s="18"/>
      <c r="MRV36" s="18"/>
      <c r="MRW36" s="39"/>
      <c r="MRX36" s="39"/>
      <c r="MRY36" s="39"/>
      <c r="MRZ36" s="39"/>
      <c r="MSA36" s="40"/>
      <c r="MSB36" s="40"/>
      <c r="MSC36" s="40"/>
      <c r="MSD36" s="40"/>
      <c r="MSE36" s="19"/>
      <c r="MSF36" s="19"/>
      <c r="MSG36" s="18"/>
      <c r="MSH36" s="18"/>
      <c r="MSI36" s="39"/>
      <c r="MSJ36" s="39"/>
      <c r="MSK36" s="39"/>
      <c r="MSL36" s="39"/>
      <c r="MSM36" s="40"/>
      <c r="MSN36" s="40"/>
      <c r="MSO36" s="40"/>
      <c r="MSP36" s="40"/>
      <c r="MSQ36" s="19"/>
      <c r="MSR36" s="19"/>
      <c r="MSS36" s="18"/>
      <c r="MST36" s="18"/>
      <c r="MSU36" s="39"/>
      <c r="MSV36" s="39"/>
      <c r="MSW36" s="39"/>
      <c r="MSX36" s="39"/>
      <c r="MSY36" s="40"/>
      <c r="MSZ36" s="40"/>
      <c r="MTA36" s="40"/>
      <c r="MTB36" s="40"/>
      <c r="MTC36" s="19"/>
      <c r="MTD36" s="19"/>
      <c r="MTE36" s="18"/>
      <c r="MTF36" s="18"/>
      <c r="MTG36" s="39"/>
      <c r="MTH36" s="39"/>
      <c r="MTI36" s="39"/>
      <c r="MTJ36" s="39"/>
      <c r="MTK36" s="40"/>
      <c r="MTL36" s="40"/>
      <c r="MTM36" s="40"/>
      <c r="MTN36" s="40"/>
      <c r="MTO36" s="19"/>
      <c r="MTP36" s="19"/>
      <c r="MTQ36" s="18"/>
      <c r="MTR36" s="18"/>
      <c r="MTS36" s="39"/>
      <c r="MTT36" s="39"/>
      <c r="MTU36" s="39"/>
      <c r="MTV36" s="39"/>
      <c r="MTW36" s="40"/>
      <c r="MTX36" s="40"/>
      <c r="MTY36" s="40"/>
      <c r="MTZ36" s="40"/>
      <c r="MUA36" s="19"/>
      <c r="MUB36" s="19"/>
      <c r="MUC36" s="18"/>
      <c r="MUD36" s="18"/>
      <c r="MUE36" s="39"/>
      <c r="MUF36" s="39"/>
      <c r="MUG36" s="39"/>
      <c r="MUH36" s="39"/>
      <c r="MUI36" s="40"/>
      <c r="MUJ36" s="40"/>
      <c r="MUK36" s="40"/>
      <c r="MUL36" s="40"/>
      <c r="MUM36" s="19"/>
      <c r="MUN36" s="19"/>
      <c r="MUO36" s="18"/>
      <c r="MUP36" s="18"/>
      <c r="MUQ36" s="39"/>
      <c r="MUR36" s="39"/>
      <c r="MUS36" s="39"/>
      <c r="MUT36" s="39"/>
      <c r="MUU36" s="40"/>
      <c r="MUV36" s="40"/>
      <c r="MUW36" s="40"/>
      <c r="MUX36" s="40"/>
      <c r="MUY36" s="19"/>
      <c r="MUZ36" s="19"/>
      <c r="MVA36" s="18"/>
      <c r="MVB36" s="18"/>
      <c r="MVC36" s="39"/>
      <c r="MVD36" s="39"/>
      <c r="MVE36" s="39"/>
      <c r="MVF36" s="39"/>
      <c r="MVG36" s="40"/>
      <c r="MVH36" s="40"/>
      <c r="MVI36" s="40"/>
      <c r="MVJ36" s="40"/>
      <c r="MVK36" s="19"/>
      <c r="MVL36" s="19"/>
      <c r="MVM36" s="18"/>
      <c r="MVN36" s="18"/>
      <c r="MVO36" s="39"/>
      <c r="MVP36" s="39"/>
      <c r="MVQ36" s="39"/>
      <c r="MVR36" s="39"/>
      <c r="MVS36" s="40"/>
      <c r="MVT36" s="40"/>
      <c r="MVU36" s="40"/>
      <c r="MVV36" s="40"/>
      <c r="MVW36" s="19"/>
      <c r="MVX36" s="19"/>
      <c r="MVY36" s="18"/>
      <c r="MVZ36" s="18"/>
      <c r="MWA36" s="39"/>
      <c r="MWB36" s="39"/>
      <c r="MWC36" s="39"/>
      <c r="MWD36" s="39"/>
      <c r="MWE36" s="40"/>
      <c r="MWF36" s="40"/>
      <c r="MWG36" s="40"/>
      <c r="MWH36" s="40"/>
      <c r="MWI36" s="19"/>
      <c r="MWJ36" s="19"/>
      <c r="MWK36" s="18"/>
      <c r="MWL36" s="18"/>
      <c r="MWM36" s="39"/>
      <c r="MWN36" s="39"/>
      <c r="MWO36" s="39"/>
      <c r="MWP36" s="39"/>
      <c r="MWQ36" s="40"/>
      <c r="MWR36" s="40"/>
      <c r="MWS36" s="40"/>
      <c r="MWT36" s="40"/>
      <c r="MWU36" s="19"/>
      <c r="MWV36" s="19"/>
      <c r="MWW36" s="18"/>
      <c r="MWX36" s="18"/>
      <c r="MWY36" s="39"/>
      <c r="MWZ36" s="39"/>
      <c r="MXA36" s="39"/>
      <c r="MXB36" s="39"/>
      <c r="MXC36" s="40"/>
      <c r="MXD36" s="40"/>
      <c r="MXE36" s="40"/>
      <c r="MXF36" s="40"/>
      <c r="MXG36" s="19"/>
      <c r="MXH36" s="19"/>
      <c r="MXI36" s="18"/>
      <c r="MXJ36" s="18"/>
      <c r="MXK36" s="39"/>
      <c r="MXL36" s="39"/>
      <c r="MXM36" s="39"/>
      <c r="MXN36" s="39"/>
      <c r="MXO36" s="40"/>
      <c r="MXP36" s="40"/>
      <c r="MXQ36" s="40"/>
      <c r="MXR36" s="40"/>
      <c r="MXS36" s="19"/>
      <c r="MXT36" s="19"/>
      <c r="MXU36" s="18"/>
      <c r="MXV36" s="18"/>
      <c r="MXW36" s="39"/>
      <c r="MXX36" s="39"/>
      <c r="MXY36" s="39"/>
      <c r="MXZ36" s="39"/>
      <c r="MYA36" s="40"/>
      <c r="MYB36" s="40"/>
      <c r="MYC36" s="40"/>
      <c r="MYD36" s="40"/>
      <c r="MYE36" s="19"/>
      <c r="MYF36" s="19"/>
      <c r="MYG36" s="18"/>
      <c r="MYH36" s="18"/>
      <c r="MYI36" s="39"/>
      <c r="MYJ36" s="39"/>
      <c r="MYK36" s="39"/>
      <c r="MYL36" s="39"/>
      <c r="MYM36" s="40"/>
      <c r="MYN36" s="40"/>
      <c r="MYO36" s="40"/>
      <c r="MYP36" s="40"/>
      <c r="MYQ36" s="19"/>
      <c r="MYR36" s="19"/>
      <c r="MYS36" s="18"/>
      <c r="MYT36" s="18"/>
      <c r="MYU36" s="39"/>
      <c r="MYV36" s="39"/>
      <c r="MYW36" s="39"/>
      <c r="MYX36" s="39"/>
      <c r="MYY36" s="40"/>
      <c r="MYZ36" s="40"/>
      <c r="MZA36" s="40"/>
      <c r="MZB36" s="40"/>
      <c r="MZC36" s="19"/>
      <c r="MZD36" s="19"/>
      <c r="MZE36" s="18"/>
      <c r="MZF36" s="18"/>
      <c r="MZG36" s="39"/>
      <c r="MZH36" s="39"/>
      <c r="MZI36" s="39"/>
      <c r="MZJ36" s="39"/>
      <c r="MZK36" s="40"/>
      <c r="MZL36" s="40"/>
      <c r="MZM36" s="40"/>
      <c r="MZN36" s="40"/>
      <c r="MZO36" s="19"/>
      <c r="MZP36" s="19"/>
      <c r="MZQ36" s="18"/>
      <c r="MZR36" s="18"/>
      <c r="MZS36" s="39"/>
      <c r="MZT36" s="39"/>
      <c r="MZU36" s="39"/>
      <c r="MZV36" s="39"/>
      <c r="MZW36" s="40"/>
      <c r="MZX36" s="40"/>
      <c r="MZY36" s="40"/>
      <c r="MZZ36" s="40"/>
      <c r="NAA36" s="19"/>
      <c r="NAB36" s="19"/>
      <c r="NAC36" s="18"/>
      <c r="NAD36" s="18"/>
      <c r="NAE36" s="39"/>
      <c r="NAF36" s="39"/>
      <c r="NAG36" s="39"/>
      <c r="NAH36" s="39"/>
      <c r="NAI36" s="40"/>
      <c r="NAJ36" s="40"/>
      <c r="NAK36" s="40"/>
      <c r="NAL36" s="40"/>
      <c r="NAM36" s="19"/>
      <c r="NAN36" s="19"/>
      <c r="NAO36" s="18"/>
      <c r="NAP36" s="18"/>
      <c r="NAQ36" s="39"/>
      <c r="NAR36" s="39"/>
      <c r="NAS36" s="39"/>
      <c r="NAT36" s="39"/>
      <c r="NAU36" s="40"/>
      <c r="NAV36" s="40"/>
      <c r="NAW36" s="40"/>
      <c r="NAX36" s="40"/>
      <c r="NAY36" s="19"/>
      <c r="NAZ36" s="19"/>
      <c r="NBA36" s="18"/>
      <c r="NBB36" s="18"/>
      <c r="NBC36" s="39"/>
      <c r="NBD36" s="39"/>
      <c r="NBE36" s="39"/>
      <c r="NBF36" s="39"/>
      <c r="NBG36" s="40"/>
      <c r="NBH36" s="40"/>
      <c r="NBI36" s="40"/>
      <c r="NBJ36" s="40"/>
      <c r="NBK36" s="19"/>
      <c r="NBL36" s="19"/>
      <c r="NBM36" s="18"/>
      <c r="NBN36" s="18"/>
      <c r="NBO36" s="39"/>
      <c r="NBP36" s="39"/>
      <c r="NBQ36" s="39"/>
      <c r="NBR36" s="39"/>
      <c r="NBS36" s="40"/>
      <c r="NBT36" s="40"/>
      <c r="NBU36" s="40"/>
      <c r="NBV36" s="40"/>
      <c r="NBW36" s="19"/>
      <c r="NBX36" s="19"/>
      <c r="NBY36" s="18"/>
      <c r="NBZ36" s="18"/>
      <c r="NCA36" s="39"/>
      <c r="NCB36" s="39"/>
      <c r="NCC36" s="39"/>
      <c r="NCD36" s="39"/>
      <c r="NCE36" s="40"/>
      <c r="NCF36" s="40"/>
      <c r="NCG36" s="40"/>
      <c r="NCH36" s="40"/>
      <c r="NCI36" s="19"/>
      <c r="NCJ36" s="19"/>
      <c r="NCK36" s="18"/>
      <c r="NCL36" s="18"/>
      <c r="NCM36" s="39"/>
      <c r="NCN36" s="39"/>
      <c r="NCO36" s="39"/>
      <c r="NCP36" s="39"/>
      <c r="NCQ36" s="40"/>
      <c r="NCR36" s="40"/>
      <c r="NCS36" s="40"/>
      <c r="NCT36" s="40"/>
      <c r="NCU36" s="19"/>
      <c r="NCV36" s="19"/>
      <c r="NCW36" s="18"/>
      <c r="NCX36" s="18"/>
      <c r="NCY36" s="39"/>
      <c r="NCZ36" s="39"/>
      <c r="NDA36" s="39"/>
      <c r="NDB36" s="39"/>
      <c r="NDC36" s="40"/>
      <c r="NDD36" s="40"/>
      <c r="NDE36" s="40"/>
      <c r="NDF36" s="40"/>
      <c r="NDG36" s="19"/>
      <c r="NDH36" s="19"/>
      <c r="NDI36" s="18"/>
      <c r="NDJ36" s="18"/>
      <c r="NDK36" s="39"/>
      <c r="NDL36" s="39"/>
      <c r="NDM36" s="39"/>
      <c r="NDN36" s="39"/>
      <c r="NDO36" s="40"/>
      <c r="NDP36" s="40"/>
      <c r="NDQ36" s="40"/>
      <c r="NDR36" s="40"/>
      <c r="NDS36" s="19"/>
      <c r="NDT36" s="19"/>
      <c r="NDU36" s="18"/>
      <c r="NDV36" s="18"/>
      <c r="NDW36" s="39"/>
      <c r="NDX36" s="39"/>
      <c r="NDY36" s="39"/>
      <c r="NDZ36" s="39"/>
      <c r="NEA36" s="40"/>
      <c r="NEB36" s="40"/>
      <c r="NEC36" s="40"/>
      <c r="NED36" s="40"/>
      <c r="NEE36" s="19"/>
      <c r="NEF36" s="19"/>
      <c r="NEG36" s="18"/>
      <c r="NEH36" s="18"/>
      <c r="NEI36" s="39"/>
      <c r="NEJ36" s="39"/>
      <c r="NEK36" s="39"/>
      <c r="NEL36" s="39"/>
      <c r="NEM36" s="40"/>
      <c r="NEN36" s="40"/>
      <c r="NEO36" s="40"/>
      <c r="NEP36" s="40"/>
      <c r="NEQ36" s="19"/>
      <c r="NER36" s="19"/>
      <c r="NES36" s="18"/>
      <c r="NET36" s="18"/>
      <c r="NEU36" s="39"/>
      <c r="NEV36" s="39"/>
      <c r="NEW36" s="39"/>
      <c r="NEX36" s="39"/>
      <c r="NEY36" s="40"/>
      <c r="NEZ36" s="40"/>
      <c r="NFA36" s="40"/>
      <c r="NFB36" s="40"/>
      <c r="NFC36" s="19"/>
      <c r="NFD36" s="19"/>
      <c r="NFE36" s="18"/>
      <c r="NFF36" s="18"/>
      <c r="NFG36" s="39"/>
      <c r="NFH36" s="39"/>
      <c r="NFI36" s="39"/>
      <c r="NFJ36" s="39"/>
      <c r="NFK36" s="40"/>
      <c r="NFL36" s="40"/>
      <c r="NFM36" s="40"/>
      <c r="NFN36" s="40"/>
      <c r="NFO36" s="19"/>
      <c r="NFP36" s="19"/>
      <c r="NFQ36" s="18"/>
      <c r="NFR36" s="18"/>
      <c r="NFS36" s="39"/>
      <c r="NFT36" s="39"/>
      <c r="NFU36" s="39"/>
      <c r="NFV36" s="39"/>
      <c r="NFW36" s="40"/>
      <c r="NFX36" s="40"/>
      <c r="NFY36" s="40"/>
      <c r="NFZ36" s="40"/>
      <c r="NGA36" s="19"/>
      <c r="NGB36" s="19"/>
      <c r="NGC36" s="18"/>
      <c r="NGD36" s="18"/>
      <c r="NGE36" s="39"/>
      <c r="NGF36" s="39"/>
      <c r="NGG36" s="39"/>
      <c r="NGH36" s="39"/>
      <c r="NGI36" s="40"/>
      <c r="NGJ36" s="40"/>
      <c r="NGK36" s="40"/>
      <c r="NGL36" s="40"/>
      <c r="NGM36" s="19"/>
      <c r="NGN36" s="19"/>
      <c r="NGO36" s="18"/>
      <c r="NGP36" s="18"/>
      <c r="NGQ36" s="39"/>
      <c r="NGR36" s="39"/>
      <c r="NGS36" s="39"/>
      <c r="NGT36" s="39"/>
      <c r="NGU36" s="40"/>
      <c r="NGV36" s="40"/>
      <c r="NGW36" s="40"/>
      <c r="NGX36" s="40"/>
      <c r="NGY36" s="19"/>
      <c r="NGZ36" s="19"/>
      <c r="NHA36" s="18"/>
      <c r="NHB36" s="18"/>
      <c r="NHC36" s="39"/>
      <c r="NHD36" s="39"/>
      <c r="NHE36" s="39"/>
      <c r="NHF36" s="39"/>
      <c r="NHG36" s="40"/>
      <c r="NHH36" s="40"/>
      <c r="NHI36" s="40"/>
      <c r="NHJ36" s="40"/>
      <c r="NHK36" s="19"/>
      <c r="NHL36" s="19"/>
      <c r="NHM36" s="18"/>
      <c r="NHN36" s="18"/>
      <c r="NHO36" s="39"/>
      <c r="NHP36" s="39"/>
      <c r="NHQ36" s="39"/>
      <c r="NHR36" s="39"/>
      <c r="NHS36" s="40"/>
      <c r="NHT36" s="40"/>
      <c r="NHU36" s="40"/>
      <c r="NHV36" s="40"/>
      <c r="NHW36" s="19"/>
      <c r="NHX36" s="19"/>
      <c r="NHY36" s="18"/>
      <c r="NHZ36" s="18"/>
      <c r="NIA36" s="39"/>
      <c r="NIB36" s="39"/>
      <c r="NIC36" s="39"/>
      <c r="NID36" s="39"/>
      <c r="NIE36" s="40"/>
      <c r="NIF36" s="40"/>
      <c r="NIG36" s="40"/>
      <c r="NIH36" s="40"/>
      <c r="NII36" s="19"/>
      <c r="NIJ36" s="19"/>
      <c r="NIK36" s="18"/>
      <c r="NIL36" s="18"/>
      <c r="NIM36" s="39"/>
      <c r="NIN36" s="39"/>
      <c r="NIO36" s="39"/>
      <c r="NIP36" s="39"/>
      <c r="NIQ36" s="40"/>
      <c r="NIR36" s="40"/>
      <c r="NIS36" s="40"/>
      <c r="NIT36" s="40"/>
      <c r="NIU36" s="19"/>
      <c r="NIV36" s="19"/>
      <c r="NIW36" s="18"/>
      <c r="NIX36" s="18"/>
      <c r="NIY36" s="39"/>
      <c r="NIZ36" s="39"/>
      <c r="NJA36" s="39"/>
      <c r="NJB36" s="39"/>
      <c r="NJC36" s="40"/>
      <c r="NJD36" s="40"/>
      <c r="NJE36" s="40"/>
      <c r="NJF36" s="40"/>
      <c r="NJG36" s="19"/>
      <c r="NJH36" s="19"/>
      <c r="NJI36" s="18"/>
      <c r="NJJ36" s="18"/>
      <c r="NJK36" s="39"/>
      <c r="NJL36" s="39"/>
      <c r="NJM36" s="39"/>
      <c r="NJN36" s="39"/>
      <c r="NJO36" s="40"/>
      <c r="NJP36" s="40"/>
      <c r="NJQ36" s="40"/>
      <c r="NJR36" s="40"/>
      <c r="NJS36" s="19"/>
      <c r="NJT36" s="19"/>
      <c r="NJU36" s="18"/>
      <c r="NJV36" s="18"/>
      <c r="NJW36" s="39"/>
      <c r="NJX36" s="39"/>
      <c r="NJY36" s="39"/>
      <c r="NJZ36" s="39"/>
      <c r="NKA36" s="40"/>
      <c r="NKB36" s="40"/>
      <c r="NKC36" s="40"/>
      <c r="NKD36" s="40"/>
      <c r="NKE36" s="19"/>
      <c r="NKF36" s="19"/>
      <c r="NKG36" s="18"/>
      <c r="NKH36" s="18"/>
      <c r="NKI36" s="39"/>
      <c r="NKJ36" s="39"/>
      <c r="NKK36" s="39"/>
      <c r="NKL36" s="39"/>
      <c r="NKM36" s="40"/>
      <c r="NKN36" s="40"/>
      <c r="NKO36" s="40"/>
      <c r="NKP36" s="40"/>
      <c r="NKQ36" s="19"/>
      <c r="NKR36" s="19"/>
      <c r="NKS36" s="18"/>
      <c r="NKT36" s="18"/>
      <c r="NKU36" s="39"/>
      <c r="NKV36" s="39"/>
      <c r="NKW36" s="39"/>
      <c r="NKX36" s="39"/>
      <c r="NKY36" s="40"/>
      <c r="NKZ36" s="40"/>
      <c r="NLA36" s="40"/>
      <c r="NLB36" s="40"/>
      <c r="NLC36" s="19"/>
      <c r="NLD36" s="19"/>
      <c r="NLE36" s="18"/>
      <c r="NLF36" s="18"/>
      <c r="NLG36" s="39"/>
      <c r="NLH36" s="39"/>
      <c r="NLI36" s="39"/>
      <c r="NLJ36" s="39"/>
      <c r="NLK36" s="40"/>
      <c r="NLL36" s="40"/>
      <c r="NLM36" s="40"/>
      <c r="NLN36" s="40"/>
      <c r="NLO36" s="19"/>
      <c r="NLP36" s="19"/>
      <c r="NLQ36" s="18"/>
      <c r="NLR36" s="18"/>
      <c r="NLS36" s="39"/>
      <c r="NLT36" s="39"/>
      <c r="NLU36" s="39"/>
      <c r="NLV36" s="39"/>
      <c r="NLW36" s="40"/>
      <c r="NLX36" s="40"/>
      <c r="NLY36" s="40"/>
      <c r="NLZ36" s="40"/>
      <c r="NMA36" s="19"/>
      <c r="NMB36" s="19"/>
      <c r="NMC36" s="18"/>
      <c r="NMD36" s="18"/>
      <c r="NME36" s="39"/>
      <c r="NMF36" s="39"/>
      <c r="NMG36" s="39"/>
      <c r="NMH36" s="39"/>
      <c r="NMI36" s="40"/>
      <c r="NMJ36" s="40"/>
      <c r="NMK36" s="40"/>
      <c r="NML36" s="40"/>
      <c r="NMM36" s="19"/>
      <c r="NMN36" s="19"/>
      <c r="NMO36" s="18"/>
      <c r="NMP36" s="18"/>
      <c r="NMQ36" s="39"/>
      <c r="NMR36" s="39"/>
      <c r="NMS36" s="39"/>
      <c r="NMT36" s="39"/>
      <c r="NMU36" s="40"/>
      <c r="NMV36" s="40"/>
      <c r="NMW36" s="40"/>
      <c r="NMX36" s="40"/>
      <c r="NMY36" s="19"/>
      <c r="NMZ36" s="19"/>
      <c r="NNA36" s="18"/>
      <c r="NNB36" s="18"/>
      <c r="NNC36" s="39"/>
      <c r="NND36" s="39"/>
      <c r="NNE36" s="39"/>
      <c r="NNF36" s="39"/>
      <c r="NNG36" s="40"/>
      <c r="NNH36" s="40"/>
      <c r="NNI36" s="40"/>
      <c r="NNJ36" s="40"/>
      <c r="NNK36" s="19"/>
      <c r="NNL36" s="19"/>
      <c r="NNM36" s="18"/>
      <c r="NNN36" s="18"/>
      <c r="NNO36" s="39"/>
      <c r="NNP36" s="39"/>
      <c r="NNQ36" s="39"/>
      <c r="NNR36" s="39"/>
      <c r="NNS36" s="40"/>
      <c r="NNT36" s="40"/>
      <c r="NNU36" s="40"/>
      <c r="NNV36" s="40"/>
      <c r="NNW36" s="19"/>
      <c r="NNX36" s="19"/>
      <c r="NNY36" s="18"/>
      <c r="NNZ36" s="18"/>
      <c r="NOA36" s="39"/>
      <c r="NOB36" s="39"/>
      <c r="NOC36" s="39"/>
      <c r="NOD36" s="39"/>
      <c r="NOE36" s="40"/>
      <c r="NOF36" s="40"/>
      <c r="NOG36" s="40"/>
      <c r="NOH36" s="40"/>
      <c r="NOI36" s="19"/>
      <c r="NOJ36" s="19"/>
      <c r="NOK36" s="18"/>
      <c r="NOL36" s="18"/>
      <c r="NOM36" s="39"/>
      <c r="NON36" s="39"/>
      <c r="NOO36" s="39"/>
      <c r="NOP36" s="39"/>
      <c r="NOQ36" s="40"/>
      <c r="NOR36" s="40"/>
      <c r="NOS36" s="40"/>
      <c r="NOT36" s="40"/>
      <c r="NOU36" s="19"/>
      <c r="NOV36" s="19"/>
      <c r="NOW36" s="18"/>
      <c r="NOX36" s="18"/>
      <c r="NOY36" s="39"/>
      <c r="NOZ36" s="39"/>
      <c r="NPA36" s="39"/>
      <c r="NPB36" s="39"/>
      <c r="NPC36" s="40"/>
      <c r="NPD36" s="40"/>
      <c r="NPE36" s="40"/>
      <c r="NPF36" s="40"/>
      <c r="NPG36" s="19"/>
      <c r="NPH36" s="19"/>
      <c r="NPI36" s="18"/>
      <c r="NPJ36" s="18"/>
      <c r="NPK36" s="39"/>
      <c r="NPL36" s="39"/>
      <c r="NPM36" s="39"/>
      <c r="NPN36" s="39"/>
      <c r="NPO36" s="40"/>
      <c r="NPP36" s="40"/>
      <c r="NPQ36" s="40"/>
      <c r="NPR36" s="40"/>
      <c r="NPS36" s="19"/>
      <c r="NPT36" s="19"/>
      <c r="NPU36" s="18"/>
      <c r="NPV36" s="18"/>
      <c r="NPW36" s="39"/>
      <c r="NPX36" s="39"/>
      <c r="NPY36" s="39"/>
      <c r="NPZ36" s="39"/>
      <c r="NQA36" s="40"/>
      <c r="NQB36" s="40"/>
      <c r="NQC36" s="40"/>
      <c r="NQD36" s="40"/>
      <c r="NQE36" s="19"/>
      <c r="NQF36" s="19"/>
      <c r="NQG36" s="18"/>
      <c r="NQH36" s="18"/>
      <c r="NQI36" s="39"/>
      <c r="NQJ36" s="39"/>
      <c r="NQK36" s="39"/>
      <c r="NQL36" s="39"/>
      <c r="NQM36" s="40"/>
      <c r="NQN36" s="40"/>
      <c r="NQO36" s="40"/>
      <c r="NQP36" s="40"/>
      <c r="NQQ36" s="19"/>
      <c r="NQR36" s="19"/>
      <c r="NQS36" s="18"/>
      <c r="NQT36" s="18"/>
      <c r="NQU36" s="39"/>
      <c r="NQV36" s="39"/>
      <c r="NQW36" s="39"/>
      <c r="NQX36" s="39"/>
      <c r="NQY36" s="40"/>
      <c r="NQZ36" s="40"/>
      <c r="NRA36" s="40"/>
      <c r="NRB36" s="40"/>
      <c r="NRC36" s="19"/>
      <c r="NRD36" s="19"/>
      <c r="NRE36" s="18"/>
      <c r="NRF36" s="18"/>
      <c r="NRG36" s="39"/>
      <c r="NRH36" s="39"/>
      <c r="NRI36" s="39"/>
      <c r="NRJ36" s="39"/>
      <c r="NRK36" s="40"/>
      <c r="NRL36" s="40"/>
      <c r="NRM36" s="40"/>
      <c r="NRN36" s="40"/>
      <c r="NRO36" s="19"/>
      <c r="NRP36" s="19"/>
      <c r="NRQ36" s="18"/>
      <c r="NRR36" s="18"/>
      <c r="NRS36" s="39"/>
      <c r="NRT36" s="39"/>
      <c r="NRU36" s="39"/>
      <c r="NRV36" s="39"/>
      <c r="NRW36" s="40"/>
      <c r="NRX36" s="40"/>
      <c r="NRY36" s="40"/>
      <c r="NRZ36" s="40"/>
      <c r="NSA36" s="19"/>
      <c r="NSB36" s="19"/>
      <c r="NSC36" s="18"/>
      <c r="NSD36" s="18"/>
      <c r="NSE36" s="39"/>
      <c r="NSF36" s="39"/>
      <c r="NSG36" s="39"/>
      <c r="NSH36" s="39"/>
      <c r="NSI36" s="40"/>
      <c r="NSJ36" s="40"/>
      <c r="NSK36" s="40"/>
      <c r="NSL36" s="40"/>
      <c r="NSM36" s="19"/>
      <c r="NSN36" s="19"/>
      <c r="NSO36" s="18"/>
      <c r="NSP36" s="18"/>
      <c r="NSQ36" s="39"/>
      <c r="NSR36" s="39"/>
      <c r="NSS36" s="39"/>
      <c r="NST36" s="39"/>
      <c r="NSU36" s="40"/>
      <c r="NSV36" s="40"/>
      <c r="NSW36" s="40"/>
      <c r="NSX36" s="40"/>
      <c r="NSY36" s="19"/>
      <c r="NSZ36" s="19"/>
      <c r="NTA36" s="18"/>
      <c r="NTB36" s="18"/>
      <c r="NTC36" s="39"/>
      <c r="NTD36" s="39"/>
      <c r="NTE36" s="39"/>
      <c r="NTF36" s="39"/>
      <c r="NTG36" s="40"/>
      <c r="NTH36" s="40"/>
      <c r="NTI36" s="40"/>
      <c r="NTJ36" s="40"/>
      <c r="NTK36" s="19"/>
      <c r="NTL36" s="19"/>
      <c r="NTM36" s="18"/>
      <c r="NTN36" s="18"/>
      <c r="NTO36" s="39"/>
      <c r="NTP36" s="39"/>
      <c r="NTQ36" s="39"/>
      <c r="NTR36" s="39"/>
      <c r="NTS36" s="40"/>
      <c r="NTT36" s="40"/>
      <c r="NTU36" s="40"/>
      <c r="NTV36" s="40"/>
      <c r="NTW36" s="19"/>
      <c r="NTX36" s="19"/>
      <c r="NTY36" s="18"/>
      <c r="NTZ36" s="18"/>
      <c r="NUA36" s="39"/>
      <c r="NUB36" s="39"/>
      <c r="NUC36" s="39"/>
      <c r="NUD36" s="39"/>
      <c r="NUE36" s="40"/>
      <c r="NUF36" s="40"/>
      <c r="NUG36" s="40"/>
      <c r="NUH36" s="40"/>
      <c r="NUI36" s="19"/>
      <c r="NUJ36" s="19"/>
      <c r="NUK36" s="18"/>
      <c r="NUL36" s="18"/>
      <c r="NUM36" s="39"/>
      <c r="NUN36" s="39"/>
      <c r="NUO36" s="39"/>
      <c r="NUP36" s="39"/>
      <c r="NUQ36" s="40"/>
      <c r="NUR36" s="40"/>
      <c r="NUS36" s="40"/>
      <c r="NUT36" s="40"/>
      <c r="NUU36" s="19"/>
      <c r="NUV36" s="19"/>
      <c r="NUW36" s="18"/>
      <c r="NUX36" s="18"/>
      <c r="NUY36" s="39"/>
      <c r="NUZ36" s="39"/>
      <c r="NVA36" s="39"/>
      <c r="NVB36" s="39"/>
      <c r="NVC36" s="40"/>
      <c r="NVD36" s="40"/>
      <c r="NVE36" s="40"/>
      <c r="NVF36" s="40"/>
      <c r="NVG36" s="19"/>
      <c r="NVH36" s="19"/>
      <c r="NVI36" s="18"/>
      <c r="NVJ36" s="18"/>
      <c r="NVK36" s="39"/>
      <c r="NVL36" s="39"/>
      <c r="NVM36" s="39"/>
      <c r="NVN36" s="39"/>
      <c r="NVO36" s="40"/>
      <c r="NVP36" s="40"/>
      <c r="NVQ36" s="40"/>
      <c r="NVR36" s="40"/>
      <c r="NVS36" s="19"/>
      <c r="NVT36" s="19"/>
      <c r="NVU36" s="18"/>
      <c r="NVV36" s="18"/>
      <c r="NVW36" s="39"/>
      <c r="NVX36" s="39"/>
      <c r="NVY36" s="39"/>
      <c r="NVZ36" s="39"/>
      <c r="NWA36" s="40"/>
      <c r="NWB36" s="40"/>
      <c r="NWC36" s="40"/>
      <c r="NWD36" s="40"/>
      <c r="NWE36" s="19"/>
      <c r="NWF36" s="19"/>
      <c r="NWG36" s="18"/>
      <c r="NWH36" s="18"/>
      <c r="NWI36" s="39"/>
      <c r="NWJ36" s="39"/>
      <c r="NWK36" s="39"/>
      <c r="NWL36" s="39"/>
      <c r="NWM36" s="40"/>
      <c r="NWN36" s="40"/>
      <c r="NWO36" s="40"/>
      <c r="NWP36" s="40"/>
      <c r="NWQ36" s="19"/>
      <c r="NWR36" s="19"/>
      <c r="NWS36" s="18"/>
      <c r="NWT36" s="18"/>
      <c r="NWU36" s="39"/>
      <c r="NWV36" s="39"/>
      <c r="NWW36" s="39"/>
      <c r="NWX36" s="39"/>
      <c r="NWY36" s="40"/>
      <c r="NWZ36" s="40"/>
      <c r="NXA36" s="40"/>
      <c r="NXB36" s="40"/>
      <c r="NXC36" s="19"/>
      <c r="NXD36" s="19"/>
      <c r="NXE36" s="18"/>
      <c r="NXF36" s="18"/>
      <c r="NXG36" s="39"/>
      <c r="NXH36" s="39"/>
      <c r="NXI36" s="39"/>
      <c r="NXJ36" s="39"/>
      <c r="NXK36" s="40"/>
      <c r="NXL36" s="40"/>
      <c r="NXM36" s="40"/>
      <c r="NXN36" s="40"/>
      <c r="NXO36" s="19"/>
      <c r="NXP36" s="19"/>
      <c r="NXQ36" s="18"/>
      <c r="NXR36" s="18"/>
      <c r="NXS36" s="39"/>
      <c r="NXT36" s="39"/>
      <c r="NXU36" s="39"/>
      <c r="NXV36" s="39"/>
      <c r="NXW36" s="40"/>
      <c r="NXX36" s="40"/>
      <c r="NXY36" s="40"/>
      <c r="NXZ36" s="40"/>
      <c r="NYA36" s="19"/>
      <c r="NYB36" s="19"/>
      <c r="NYC36" s="18"/>
      <c r="NYD36" s="18"/>
      <c r="NYE36" s="39"/>
      <c r="NYF36" s="39"/>
      <c r="NYG36" s="39"/>
      <c r="NYH36" s="39"/>
      <c r="NYI36" s="40"/>
      <c r="NYJ36" s="40"/>
      <c r="NYK36" s="40"/>
      <c r="NYL36" s="40"/>
      <c r="NYM36" s="19"/>
      <c r="NYN36" s="19"/>
      <c r="NYO36" s="18"/>
      <c r="NYP36" s="18"/>
      <c r="NYQ36" s="39"/>
      <c r="NYR36" s="39"/>
      <c r="NYS36" s="39"/>
      <c r="NYT36" s="39"/>
      <c r="NYU36" s="40"/>
      <c r="NYV36" s="40"/>
      <c r="NYW36" s="40"/>
      <c r="NYX36" s="40"/>
      <c r="NYY36" s="19"/>
      <c r="NYZ36" s="19"/>
      <c r="NZA36" s="18"/>
      <c r="NZB36" s="18"/>
      <c r="NZC36" s="39"/>
      <c r="NZD36" s="39"/>
      <c r="NZE36" s="39"/>
      <c r="NZF36" s="39"/>
      <c r="NZG36" s="40"/>
      <c r="NZH36" s="40"/>
      <c r="NZI36" s="40"/>
      <c r="NZJ36" s="40"/>
      <c r="NZK36" s="19"/>
      <c r="NZL36" s="19"/>
      <c r="NZM36" s="18"/>
      <c r="NZN36" s="18"/>
      <c r="NZO36" s="39"/>
      <c r="NZP36" s="39"/>
      <c r="NZQ36" s="39"/>
      <c r="NZR36" s="39"/>
      <c r="NZS36" s="40"/>
      <c r="NZT36" s="40"/>
      <c r="NZU36" s="40"/>
      <c r="NZV36" s="40"/>
      <c r="NZW36" s="19"/>
      <c r="NZX36" s="19"/>
      <c r="NZY36" s="18"/>
      <c r="NZZ36" s="18"/>
      <c r="OAA36" s="39"/>
      <c r="OAB36" s="39"/>
      <c r="OAC36" s="39"/>
      <c r="OAD36" s="39"/>
      <c r="OAE36" s="40"/>
      <c r="OAF36" s="40"/>
      <c r="OAG36" s="40"/>
      <c r="OAH36" s="40"/>
      <c r="OAI36" s="19"/>
      <c r="OAJ36" s="19"/>
      <c r="OAK36" s="18"/>
      <c r="OAL36" s="18"/>
      <c r="OAM36" s="39"/>
      <c r="OAN36" s="39"/>
      <c r="OAO36" s="39"/>
      <c r="OAP36" s="39"/>
      <c r="OAQ36" s="40"/>
      <c r="OAR36" s="40"/>
      <c r="OAS36" s="40"/>
      <c r="OAT36" s="40"/>
      <c r="OAU36" s="19"/>
      <c r="OAV36" s="19"/>
      <c r="OAW36" s="18"/>
      <c r="OAX36" s="18"/>
      <c r="OAY36" s="39"/>
      <c r="OAZ36" s="39"/>
      <c r="OBA36" s="39"/>
      <c r="OBB36" s="39"/>
      <c r="OBC36" s="40"/>
      <c r="OBD36" s="40"/>
      <c r="OBE36" s="40"/>
      <c r="OBF36" s="40"/>
      <c r="OBG36" s="19"/>
      <c r="OBH36" s="19"/>
      <c r="OBI36" s="18"/>
      <c r="OBJ36" s="18"/>
      <c r="OBK36" s="39"/>
      <c r="OBL36" s="39"/>
      <c r="OBM36" s="39"/>
      <c r="OBN36" s="39"/>
      <c r="OBO36" s="40"/>
      <c r="OBP36" s="40"/>
      <c r="OBQ36" s="40"/>
      <c r="OBR36" s="40"/>
      <c r="OBS36" s="19"/>
      <c r="OBT36" s="19"/>
      <c r="OBU36" s="18"/>
      <c r="OBV36" s="18"/>
      <c r="OBW36" s="39"/>
      <c r="OBX36" s="39"/>
      <c r="OBY36" s="39"/>
      <c r="OBZ36" s="39"/>
      <c r="OCA36" s="40"/>
      <c r="OCB36" s="40"/>
      <c r="OCC36" s="40"/>
      <c r="OCD36" s="40"/>
      <c r="OCE36" s="19"/>
      <c r="OCF36" s="19"/>
      <c r="OCG36" s="18"/>
      <c r="OCH36" s="18"/>
      <c r="OCI36" s="39"/>
      <c r="OCJ36" s="39"/>
      <c r="OCK36" s="39"/>
      <c r="OCL36" s="39"/>
      <c r="OCM36" s="40"/>
      <c r="OCN36" s="40"/>
      <c r="OCO36" s="40"/>
      <c r="OCP36" s="40"/>
      <c r="OCQ36" s="19"/>
      <c r="OCR36" s="19"/>
      <c r="OCS36" s="18"/>
      <c r="OCT36" s="18"/>
      <c r="OCU36" s="39"/>
      <c r="OCV36" s="39"/>
      <c r="OCW36" s="39"/>
      <c r="OCX36" s="39"/>
      <c r="OCY36" s="40"/>
      <c r="OCZ36" s="40"/>
      <c r="ODA36" s="40"/>
      <c r="ODB36" s="40"/>
      <c r="ODC36" s="19"/>
      <c r="ODD36" s="19"/>
      <c r="ODE36" s="18"/>
      <c r="ODF36" s="18"/>
      <c r="ODG36" s="39"/>
      <c r="ODH36" s="39"/>
      <c r="ODI36" s="39"/>
      <c r="ODJ36" s="39"/>
      <c r="ODK36" s="40"/>
      <c r="ODL36" s="40"/>
      <c r="ODM36" s="40"/>
      <c r="ODN36" s="40"/>
      <c r="ODO36" s="19"/>
      <c r="ODP36" s="19"/>
      <c r="ODQ36" s="18"/>
      <c r="ODR36" s="18"/>
      <c r="ODS36" s="39"/>
      <c r="ODT36" s="39"/>
      <c r="ODU36" s="39"/>
      <c r="ODV36" s="39"/>
      <c r="ODW36" s="40"/>
      <c r="ODX36" s="40"/>
      <c r="ODY36" s="40"/>
      <c r="ODZ36" s="40"/>
      <c r="OEA36" s="19"/>
      <c r="OEB36" s="19"/>
      <c r="OEC36" s="18"/>
      <c r="OED36" s="18"/>
      <c r="OEE36" s="39"/>
      <c r="OEF36" s="39"/>
      <c r="OEG36" s="39"/>
      <c r="OEH36" s="39"/>
      <c r="OEI36" s="40"/>
      <c r="OEJ36" s="40"/>
      <c r="OEK36" s="40"/>
      <c r="OEL36" s="40"/>
      <c r="OEM36" s="19"/>
      <c r="OEN36" s="19"/>
      <c r="OEO36" s="18"/>
      <c r="OEP36" s="18"/>
      <c r="OEQ36" s="39"/>
      <c r="OER36" s="39"/>
      <c r="OES36" s="39"/>
      <c r="OET36" s="39"/>
      <c r="OEU36" s="40"/>
      <c r="OEV36" s="40"/>
      <c r="OEW36" s="40"/>
      <c r="OEX36" s="40"/>
      <c r="OEY36" s="19"/>
      <c r="OEZ36" s="19"/>
      <c r="OFA36" s="18"/>
      <c r="OFB36" s="18"/>
      <c r="OFC36" s="39"/>
      <c r="OFD36" s="39"/>
      <c r="OFE36" s="39"/>
      <c r="OFF36" s="39"/>
      <c r="OFG36" s="40"/>
      <c r="OFH36" s="40"/>
      <c r="OFI36" s="40"/>
      <c r="OFJ36" s="40"/>
      <c r="OFK36" s="19"/>
      <c r="OFL36" s="19"/>
      <c r="OFM36" s="18"/>
      <c r="OFN36" s="18"/>
      <c r="OFO36" s="39"/>
      <c r="OFP36" s="39"/>
      <c r="OFQ36" s="39"/>
      <c r="OFR36" s="39"/>
      <c r="OFS36" s="40"/>
      <c r="OFT36" s="40"/>
      <c r="OFU36" s="40"/>
      <c r="OFV36" s="40"/>
      <c r="OFW36" s="19"/>
      <c r="OFX36" s="19"/>
      <c r="OFY36" s="18"/>
      <c r="OFZ36" s="18"/>
      <c r="OGA36" s="39"/>
      <c r="OGB36" s="39"/>
      <c r="OGC36" s="39"/>
      <c r="OGD36" s="39"/>
      <c r="OGE36" s="40"/>
      <c r="OGF36" s="40"/>
      <c r="OGG36" s="40"/>
      <c r="OGH36" s="40"/>
      <c r="OGI36" s="19"/>
      <c r="OGJ36" s="19"/>
      <c r="OGK36" s="18"/>
      <c r="OGL36" s="18"/>
      <c r="OGM36" s="39"/>
      <c r="OGN36" s="39"/>
      <c r="OGO36" s="39"/>
      <c r="OGP36" s="39"/>
      <c r="OGQ36" s="40"/>
      <c r="OGR36" s="40"/>
      <c r="OGS36" s="40"/>
      <c r="OGT36" s="40"/>
      <c r="OGU36" s="19"/>
      <c r="OGV36" s="19"/>
      <c r="OGW36" s="18"/>
      <c r="OGX36" s="18"/>
      <c r="OGY36" s="39"/>
      <c r="OGZ36" s="39"/>
      <c r="OHA36" s="39"/>
      <c r="OHB36" s="39"/>
      <c r="OHC36" s="40"/>
      <c r="OHD36" s="40"/>
      <c r="OHE36" s="40"/>
      <c r="OHF36" s="40"/>
      <c r="OHG36" s="19"/>
      <c r="OHH36" s="19"/>
      <c r="OHI36" s="18"/>
      <c r="OHJ36" s="18"/>
      <c r="OHK36" s="39"/>
      <c r="OHL36" s="39"/>
      <c r="OHM36" s="39"/>
      <c r="OHN36" s="39"/>
      <c r="OHO36" s="40"/>
      <c r="OHP36" s="40"/>
      <c r="OHQ36" s="40"/>
      <c r="OHR36" s="40"/>
      <c r="OHS36" s="19"/>
      <c r="OHT36" s="19"/>
      <c r="OHU36" s="18"/>
      <c r="OHV36" s="18"/>
      <c r="OHW36" s="39"/>
      <c r="OHX36" s="39"/>
      <c r="OHY36" s="39"/>
      <c r="OHZ36" s="39"/>
      <c r="OIA36" s="40"/>
      <c r="OIB36" s="40"/>
      <c r="OIC36" s="40"/>
      <c r="OID36" s="40"/>
      <c r="OIE36" s="19"/>
      <c r="OIF36" s="19"/>
      <c r="OIG36" s="18"/>
      <c r="OIH36" s="18"/>
      <c r="OII36" s="39"/>
      <c r="OIJ36" s="39"/>
      <c r="OIK36" s="39"/>
      <c r="OIL36" s="39"/>
      <c r="OIM36" s="40"/>
      <c r="OIN36" s="40"/>
      <c r="OIO36" s="40"/>
      <c r="OIP36" s="40"/>
      <c r="OIQ36" s="19"/>
      <c r="OIR36" s="19"/>
      <c r="OIS36" s="18"/>
      <c r="OIT36" s="18"/>
      <c r="OIU36" s="39"/>
      <c r="OIV36" s="39"/>
      <c r="OIW36" s="39"/>
      <c r="OIX36" s="39"/>
      <c r="OIY36" s="40"/>
      <c r="OIZ36" s="40"/>
      <c r="OJA36" s="40"/>
      <c r="OJB36" s="40"/>
      <c r="OJC36" s="19"/>
      <c r="OJD36" s="19"/>
      <c r="OJE36" s="18"/>
      <c r="OJF36" s="18"/>
      <c r="OJG36" s="39"/>
      <c r="OJH36" s="39"/>
      <c r="OJI36" s="39"/>
      <c r="OJJ36" s="39"/>
      <c r="OJK36" s="40"/>
      <c r="OJL36" s="40"/>
      <c r="OJM36" s="40"/>
      <c r="OJN36" s="40"/>
      <c r="OJO36" s="19"/>
      <c r="OJP36" s="19"/>
      <c r="OJQ36" s="18"/>
      <c r="OJR36" s="18"/>
      <c r="OJS36" s="39"/>
      <c r="OJT36" s="39"/>
      <c r="OJU36" s="39"/>
      <c r="OJV36" s="39"/>
      <c r="OJW36" s="40"/>
      <c r="OJX36" s="40"/>
      <c r="OJY36" s="40"/>
      <c r="OJZ36" s="40"/>
      <c r="OKA36" s="19"/>
      <c r="OKB36" s="19"/>
      <c r="OKC36" s="18"/>
      <c r="OKD36" s="18"/>
      <c r="OKE36" s="39"/>
      <c r="OKF36" s="39"/>
      <c r="OKG36" s="39"/>
      <c r="OKH36" s="39"/>
      <c r="OKI36" s="40"/>
      <c r="OKJ36" s="40"/>
      <c r="OKK36" s="40"/>
      <c r="OKL36" s="40"/>
      <c r="OKM36" s="19"/>
      <c r="OKN36" s="19"/>
      <c r="OKO36" s="18"/>
      <c r="OKP36" s="18"/>
      <c r="OKQ36" s="39"/>
      <c r="OKR36" s="39"/>
      <c r="OKS36" s="39"/>
      <c r="OKT36" s="39"/>
      <c r="OKU36" s="40"/>
      <c r="OKV36" s="40"/>
      <c r="OKW36" s="40"/>
      <c r="OKX36" s="40"/>
      <c r="OKY36" s="19"/>
      <c r="OKZ36" s="19"/>
      <c r="OLA36" s="18"/>
      <c r="OLB36" s="18"/>
      <c r="OLC36" s="39"/>
      <c r="OLD36" s="39"/>
      <c r="OLE36" s="39"/>
      <c r="OLF36" s="39"/>
      <c r="OLG36" s="40"/>
      <c r="OLH36" s="40"/>
      <c r="OLI36" s="40"/>
      <c r="OLJ36" s="40"/>
      <c r="OLK36" s="19"/>
      <c r="OLL36" s="19"/>
      <c r="OLM36" s="18"/>
      <c r="OLN36" s="18"/>
      <c r="OLO36" s="39"/>
      <c r="OLP36" s="39"/>
      <c r="OLQ36" s="39"/>
      <c r="OLR36" s="39"/>
      <c r="OLS36" s="40"/>
      <c r="OLT36" s="40"/>
      <c r="OLU36" s="40"/>
      <c r="OLV36" s="40"/>
      <c r="OLW36" s="19"/>
      <c r="OLX36" s="19"/>
      <c r="OLY36" s="18"/>
      <c r="OLZ36" s="18"/>
      <c r="OMA36" s="39"/>
      <c r="OMB36" s="39"/>
      <c r="OMC36" s="39"/>
      <c r="OMD36" s="39"/>
      <c r="OME36" s="40"/>
      <c r="OMF36" s="40"/>
      <c r="OMG36" s="40"/>
      <c r="OMH36" s="40"/>
      <c r="OMI36" s="19"/>
      <c r="OMJ36" s="19"/>
      <c r="OMK36" s="18"/>
      <c r="OML36" s="18"/>
      <c r="OMM36" s="39"/>
      <c r="OMN36" s="39"/>
      <c r="OMO36" s="39"/>
      <c r="OMP36" s="39"/>
      <c r="OMQ36" s="40"/>
      <c r="OMR36" s="40"/>
      <c r="OMS36" s="40"/>
      <c r="OMT36" s="40"/>
      <c r="OMU36" s="19"/>
      <c r="OMV36" s="19"/>
      <c r="OMW36" s="18"/>
      <c r="OMX36" s="18"/>
      <c r="OMY36" s="39"/>
      <c r="OMZ36" s="39"/>
      <c r="ONA36" s="39"/>
      <c r="ONB36" s="39"/>
      <c r="ONC36" s="40"/>
      <c r="OND36" s="40"/>
      <c r="ONE36" s="40"/>
      <c r="ONF36" s="40"/>
      <c r="ONG36" s="19"/>
      <c r="ONH36" s="19"/>
      <c r="ONI36" s="18"/>
      <c r="ONJ36" s="18"/>
      <c r="ONK36" s="39"/>
      <c r="ONL36" s="39"/>
      <c r="ONM36" s="39"/>
      <c r="ONN36" s="39"/>
      <c r="ONO36" s="40"/>
      <c r="ONP36" s="40"/>
      <c r="ONQ36" s="40"/>
      <c r="ONR36" s="40"/>
      <c r="ONS36" s="19"/>
      <c r="ONT36" s="19"/>
      <c r="ONU36" s="18"/>
      <c r="ONV36" s="18"/>
      <c r="ONW36" s="39"/>
      <c r="ONX36" s="39"/>
      <c r="ONY36" s="39"/>
      <c r="ONZ36" s="39"/>
      <c r="OOA36" s="40"/>
      <c r="OOB36" s="40"/>
      <c r="OOC36" s="40"/>
      <c r="OOD36" s="40"/>
      <c r="OOE36" s="19"/>
      <c r="OOF36" s="19"/>
      <c r="OOG36" s="18"/>
      <c r="OOH36" s="18"/>
      <c r="OOI36" s="39"/>
      <c r="OOJ36" s="39"/>
      <c r="OOK36" s="39"/>
      <c r="OOL36" s="39"/>
      <c r="OOM36" s="40"/>
      <c r="OON36" s="40"/>
      <c r="OOO36" s="40"/>
      <c r="OOP36" s="40"/>
      <c r="OOQ36" s="19"/>
      <c r="OOR36" s="19"/>
      <c r="OOS36" s="18"/>
      <c r="OOT36" s="18"/>
      <c r="OOU36" s="39"/>
      <c r="OOV36" s="39"/>
      <c r="OOW36" s="39"/>
      <c r="OOX36" s="39"/>
      <c r="OOY36" s="40"/>
      <c r="OOZ36" s="40"/>
      <c r="OPA36" s="40"/>
      <c r="OPB36" s="40"/>
      <c r="OPC36" s="19"/>
      <c r="OPD36" s="19"/>
      <c r="OPE36" s="18"/>
      <c r="OPF36" s="18"/>
      <c r="OPG36" s="39"/>
      <c r="OPH36" s="39"/>
      <c r="OPI36" s="39"/>
      <c r="OPJ36" s="39"/>
      <c r="OPK36" s="40"/>
      <c r="OPL36" s="40"/>
      <c r="OPM36" s="40"/>
      <c r="OPN36" s="40"/>
      <c r="OPO36" s="19"/>
      <c r="OPP36" s="19"/>
      <c r="OPQ36" s="18"/>
      <c r="OPR36" s="18"/>
      <c r="OPS36" s="39"/>
      <c r="OPT36" s="39"/>
      <c r="OPU36" s="39"/>
      <c r="OPV36" s="39"/>
      <c r="OPW36" s="40"/>
      <c r="OPX36" s="40"/>
      <c r="OPY36" s="40"/>
      <c r="OPZ36" s="40"/>
      <c r="OQA36" s="19"/>
      <c r="OQB36" s="19"/>
      <c r="OQC36" s="18"/>
      <c r="OQD36" s="18"/>
      <c r="OQE36" s="39"/>
      <c r="OQF36" s="39"/>
      <c r="OQG36" s="39"/>
      <c r="OQH36" s="39"/>
      <c r="OQI36" s="40"/>
      <c r="OQJ36" s="40"/>
      <c r="OQK36" s="40"/>
      <c r="OQL36" s="40"/>
      <c r="OQM36" s="19"/>
      <c r="OQN36" s="19"/>
      <c r="OQO36" s="18"/>
      <c r="OQP36" s="18"/>
      <c r="OQQ36" s="39"/>
      <c r="OQR36" s="39"/>
      <c r="OQS36" s="39"/>
      <c r="OQT36" s="39"/>
      <c r="OQU36" s="40"/>
      <c r="OQV36" s="40"/>
      <c r="OQW36" s="40"/>
      <c r="OQX36" s="40"/>
      <c r="OQY36" s="19"/>
      <c r="OQZ36" s="19"/>
      <c r="ORA36" s="18"/>
      <c r="ORB36" s="18"/>
      <c r="ORC36" s="39"/>
      <c r="ORD36" s="39"/>
      <c r="ORE36" s="39"/>
      <c r="ORF36" s="39"/>
      <c r="ORG36" s="40"/>
      <c r="ORH36" s="40"/>
      <c r="ORI36" s="40"/>
      <c r="ORJ36" s="40"/>
      <c r="ORK36" s="19"/>
      <c r="ORL36" s="19"/>
      <c r="ORM36" s="18"/>
      <c r="ORN36" s="18"/>
      <c r="ORO36" s="39"/>
      <c r="ORP36" s="39"/>
      <c r="ORQ36" s="39"/>
      <c r="ORR36" s="39"/>
      <c r="ORS36" s="40"/>
      <c r="ORT36" s="40"/>
      <c r="ORU36" s="40"/>
      <c r="ORV36" s="40"/>
      <c r="ORW36" s="19"/>
      <c r="ORX36" s="19"/>
      <c r="ORY36" s="18"/>
      <c r="ORZ36" s="18"/>
      <c r="OSA36" s="39"/>
      <c r="OSB36" s="39"/>
      <c r="OSC36" s="39"/>
      <c r="OSD36" s="39"/>
      <c r="OSE36" s="40"/>
      <c r="OSF36" s="40"/>
      <c r="OSG36" s="40"/>
      <c r="OSH36" s="40"/>
      <c r="OSI36" s="19"/>
      <c r="OSJ36" s="19"/>
      <c r="OSK36" s="18"/>
      <c r="OSL36" s="18"/>
      <c r="OSM36" s="39"/>
      <c r="OSN36" s="39"/>
      <c r="OSO36" s="39"/>
      <c r="OSP36" s="39"/>
      <c r="OSQ36" s="40"/>
      <c r="OSR36" s="40"/>
      <c r="OSS36" s="40"/>
      <c r="OST36" s="40"/>
      <c r="OSU36" s="19"/>
      <c r="OSV36" s="19"/>
      <c r="OSW36" s="18"/>
      <c r="OSX36" s="18"/>
      <c r="OSY36" s="39"/>
      <c r="OSZ36" s="39"/>
      <c r="OTA36" s="39"/>
      <c r="OTB36" s="39"/>
      <c r="OTC36" s="40"/>
      <c r="OTD36" s="40"/>
      <c r="OTE36" s="40"/>
      <c r="OTF36" s="40"/>
      <c r="OTG36" s="19"/>
      <c r="OTH36" s="19"/>
      <c r="OTI36" s="18"/>
      <c r="OTJ36" s="18"/>
      <c r="OTK36" s="39"/>
      <c r="OTL36" s="39"/>
      <c r="OTM36" s="39"/>
      <c r="OTN36" s="39"/>
      <c r="OTO36" s="40"/>
      <c r="OTP36" s="40"/>
      <c r="OTQ36" s="40"/>
      <c r="OTR36" s="40"/>
      <c r="OTS36" s="19"/>
      <c r="OTT36" s="19"/>
      <c r="OTU36" s="18"/>
      <c r="OTV36" s="18"/>
      <c r="OTW36" s="39"/>
      <c r="OTX36" s="39"/>
      <c r="OTY36" s="39"/>
      <c r="OTZ36" s="39"/>
      <c r="OUA36" s="40"/>
      <c r="OUB36" s="40"/>
      <c r="OUC36" s="40"/>
      <c r="OUD36" s="40"/>
      <c r="OUE36" s="19"/>
      <c r="OUF36" s="19"/>
      <c r="OUG36" s="18"/>
      <c r="OUH36" s="18"/>
      <c r="OUI36" s="39"/>
      <c r="OUJ36" s="39"/>
      <c r="OUK36" s="39"/>
      <c r="OUL36" s="39"/>
      <c r="OUM36" s="40"/>
      <c r="OUN36" s="40"/>
      <c r="OUO36" s="40"/>
      <c r="OUP36" s="40"/>
      <c r="OUQ36" s="19"/>
      <c r="OUR36" s="19"/>
      <c r="OUS36" s="18"/>
      <c r="OUT36" s="18"/>
      <c r="OUU36" s="39"/>
      <c r="OUV36" s="39"/>
      <c r="OUW36" s="39"/>
      <c r="OUX36" s="39"/>
      <c r="OUY36" s="40"/>
      <c r="OUZ36" s="40"/>
      <c r="OVA36" s="40"/>
      <c r="OVB36" s="40"/>
      <c r="OVC36" s="19"/>
      <c r="OVD36" s="19"/>
      <c r="OVE36" s="18"/>
      <c r="OVF36" s="18"/>
      <c r="OVG36" s="39"/>
      <c r="OVH36" s="39"/>
      <c r="OVI36" s="39"/>
      <c r="OVJ36" s="39"/>
      <c r="OVK36" s="40"/>
      <c r="OVL36" s="40"/>
      <c r="OVM36" s="40"/>
      <c r="OVN36" s="40"/>
      <c r="OVO36" s="19"/>
      <c r="OVP36" s="19"/>
      <c r="OVQ36" s="18"/>
      <c r="OVR36" s="18"/>
      <c r="OVS36" s="39"/>
      <c r="OVT36" s="39"/>
      <c r="OVU36" s="39"/>
      <c r="OVV36" s="39"/>
      <c r="OVW36" s="40"/>
      <c r="OVX36" s="40"/>
      <c r="OVY36" s="40"/>
      <c r="OVZ36" s="40"/>
      <c r="OWA36" s="19"/>
      <c r="OWB36" s="19"/>
      <c r="OWC36" s="18"/>
      <c r="OWD36" s="18"/>
      <c r="OWE36" s="39"/>
      <c r="OWF36" s="39"/>
      <c r="OWG36" s="39"/>
      <c r="OWH36" s="39"/>
      <c r="OWI36" s="40"/>
      <c r="OWJ36" s="40"/>
      <c r="OWK36" s="40"/>
      <c r="OWL36" s="40"/>
      <c r="OWM36" s="19"/>
      <c r="OWN36" s="19"/>
      <c r="OWO36" s="18"/>
      <c r="OWP36" s="18"/>
      <c r="OWQ36" s="39"/>
      <c r="OWR36" s="39"/>
      <c r="OWS36" s="39"/>
      <c r="OWT36" s="39"/>
      <c r="OWU36" s="40"/>
      <c r="OWV36" s="40"/>
      <c r="OWW36" s="40"/>
      <c r="OWX36" s="40"/>
      <c r="OWY36" s="19"/>
      <c r="OWZ36" s="19"/>
      <c r="OXA36" s="18"/>
      <c r="OXB36" s="18"/>
      <c r="OXC36" s="39"/>
      <c r="OXD36" s="39"/>
      <c r="OXE36" s="39"/>
      <c r="OXF36" s="39"/>
      <c r="OXG36" s="40"/>
      <c r="OXH36" s="40"/>
      <c r="OXI36" s="40"/>
      <c r="OXJ36" s="40"/>
      <c r="OXK36" s="19"/>
      <c r="OXL36" s="19"/>
      <c r="OXM36" s="18"/>
      <c r="OXN36" s="18"/>
      <c r="OXO36" s="39"/>
      <c r="OXP36" s="39"/>
      <c r="OXQ36" s="39"/>
      <c r="OXR36" s="39"/>
      <c r="OXS36" s="40"/>
      <c r="OXT36" s="40"/>
      <c r="OXU36" s="40"/>
      <c r="OXV36" s="40"/>
      <c r="OXW36" s="19"/>
      <c r="OXX36" s="19"/>
      <c r="OXY36" s="18"/>
      <c r="OXZ36" s="18"/>
      <c r="OYA36" s="39"/>
      <c r="OYB36" s="39"/>
      <c r="OYC36" s="39"/>
      <c r="OYD36" s="39"/>
      <c r="OYE36" s="40"/>
      <c r="OYF36" s="40"/>
      <c r="OYG36" s="40"/>
      <c r="OYH36" s="40"/>
      <c r="OYI36" s="19"/>
      <c r="OYJ36" s="19"/>
      <c r="OYK36" s="18"/>
      <c r="OYL36" s="18"/>
      <c r="OYM36" s="39"/>
      <c r="OYN36" s="39"/>
      <c r="OYO36" s="39"/>
      <c r="OYP36" s="39"/>
      <c r="OYQ36" s="40"/>
      <c r="OYR36" s="40"/>
      <c r="OYS36" s="40"/>
      <c r="OYT36" s="40"/>
      <c r="OYU36" s="19"/>
      <c r="OYV36" s="19"/>
      <c r="OYW36" s="18"/>
      <c r="OYX36" s="18"/>
      <c r="OYY36" s="39"/>
      <c r="OYZ36" s="39"/>
      <c r="OZA36" s="39"/>
      <c r="OZB36" s="39"/>
      <c r="OZC36" s="40"/>
      <c r="OZD36" s="40"/>
      <c r="OZE36" s="40"/>
      <c r="OZF36" s="40"/>
      <c r="OZG36" s="19"/>
      <c r="OZH36" s="19"/>
      <c r="OZI36" s="18"/>
      <c r="OZJ36" s="18"/>
      <c r="OZK36" s="39"/>
      <c r="OZL36" s="39"/>
      <c r="OZM36" s="39"/>
      <c r="OZN36" s="39"/>
      <c r="OZO36" s="40"/>
      <c r="OZP36" s="40"/>
      <c r="OZQ36" s="40"/>
      <c r="OZR36" s="40"/>
      <c r="OZS36" s="19"/>
      <c r="OZT36" s="19"/>
      <c r="OZU36" s="18"/>
      <c r="OZV36" s="18"/>
      <c r="OZW36" s="39"/>
      <c r="OZX36" s="39"/>
      <c r="OZY36" s="39"/>
      <c r="OZZ36" s="39"/>
      <c r="PAA36" s="40"/>
      <c r="PAB36" s="40"/>
      <c r="PAC36" s="40"/>
      <c r="PAD36" s="40"/>
      <c r="PAE36" s="19"/>
      <c r="PAF36" s="19"/>
      <c r="PAG36" s="18"/>
      <c r="PAH36" s="18"/>
      <c r="PAI36" s="39"/>
      <c r="PAJ36" s="39"/>
      <c r="PAK36" s="39"/>
      <c r="PAL36" s="39"/>
      <c r="PAM36" s="40"/>
      <c r="PAN36" s="40"/>
      <c r="PAO36" s="40"/>
      <c r="PAP36" s="40"/>
      <c r="PAQ36" s="19"/>
      <c r="PAR36" s="19"/>
      <c r="PAS36" s="18"/>
      <c r="PAT36" s="18"/>
      <c r="PAU36" s="39"/>
      <c r="PAV36" s="39"/>
      <c r="PAW36" s="39"/>
      <c r="PAX36" s="39"/>
      <c r="PAY36" s="40"/>
      <c r="PAZ36" s="40"/>
      <c r="PBA36" s="40"/>
      <c r="PBB36" s="40"/>
      <c r="PBC36" s="19"/>
      <c r="PBD36" s="19"/>
      <c r="PBE36" s="18"/>
      <c r="PBF36" s="18"/>
      <c r="PBG36" s="39"/>
      <c r="PBH36" s="39"/>
      <c r="PBI36" s="39"/>
      <c r="PBJ36" s="39"/>
      <c r="PBK36" s="40"/>
      <c r="PBL36" s="40"/>
      <c r="PBM36" s="40"/>
      <c r="PBN36" s="40"/>
      <c r="PBO36" s="19"/>
      <c r="PBP36" s="19"/>
      <c r="PBQ36" s="18"/>
      <c r="PBR36" s="18"/>
      <c r="PBS36" s="39"/>
      <c r="PBT36" s="39"/>
      <c r="PBU36" s="39"/>
      <c r="PBV36" s="39"/>
      <c r="PBW36" s="40"/>
      <c r="PBX36" s="40"/>
      <c r="PBY36" s="40"/>
      <c r="PBZ36" s="40"/>
      <c r="PCA36" s="19"/>
      <c r="PCB36" s="19"/>
      <c r="PCC36" s="18"/>
      <c r="PCD36" s="18"/>
      <c r="PCE36" s="39"/>
      <c r="PCF36" s="39"/>
      <c r="PCG36" s="39"/>
      <c r="PCH36" s="39"/>
      <c r="PCI36" s="40"/>
      <c r="PCJ36" s="40"/>
      <c r="PCK36" s="40"/>
      <c r="PCL36" s="40"/>
      <c r="PCM36" s="19"/>
      <c r="PCN36" s="19"/>
      <c r="PCO36" s="18"/>
      <c r="PCP36" s="18"/>
      <c r="PCQ36" s="39"/>
      <c r="PCR36" s="39"/>
      <c r="PCS36" s="39"/>
      <c r="PCT36" s="39"/>
      <c r="PCU36" s="40"/>
      <c r="PCV36" s="40"/>
      <c r="PCW36" s="40"/>
      <c r="PCX36" s="40"/>
      <c r="PCY36" s="19"/>
      <c r="PCZ36" s="19"/>
      <c r="PDA36" s="18"/>
      <c r="PDB36" s="18"/>
      <c r="PDC36" s="39"/>
      <c r="PDD36" s="39"/>
      <c r="PDE36" s="39"/>
      <c r="PDF36" s="39"/>
      <c r="PDG36" s="40"/>
      <c r="PDH36" s="40"/>
      <c r="PDI36" s="40"/>
      <c r="PDJ36" s="40"/>
      <c r="PDK36" s="19"/>
      <c r="PDL36" s="19"/>
      <c r="PDM36" s="18"/>
      <c r="PDN36" s="18"/>
      <c r="PDO36" s="39"/>
      <c r="PDP36" s="39"/>
      <c r="PDQ36" s="39"/>
      <c r="PDR36" s="39"/>
      <c r="PDS36" s="40"/>
      <c r="PDT36" s="40"/>
      <c r="PDU36" s="40"/>
      <c r="PDV36" s="40"/>
      <c r="PDW36" s="19"/>
      <c r="PDX36" s="19"/>
      <c r="PDY36" s="18"/>
      <c r="PDZ36" s="18"/>
      <c r="PEA36" s="39"/>
      <c r="PEB36" s="39"/>
      <c r="PEC36" s="39"/>
      <c r="PED36" s="39"/>
      <c r="PEE36" s="40"/>
      <c r="PEF36" s="40"/>
      <c r="PEG36" s="40"/>
      <c r="PEH36" s="40"/>
      <c r="PEI36" s="19"/>
      <c r="PEJ36" s="19"/>
      <c r="PEK36" s="18"/>
      <c r="PEL36" s="18"/>
      <c r="PEM36" s="39"/>
      <c r="PEN36" s="39"/>
      <c r="PEO36" s="39"/>
      <c r="PEP36" s="39"/>
      <c r="PEQ36" s="40"/>
      <c r="PER36" s="40"/>
      <c r="PES36" s="40"/>
      <c r="PET36" s="40"/>
      <c r="PEU36" s="19"/>
      <c r="PEV36" s="19"/>
      <c r="PEW36" s="18"/>
      <c r="PEX36" s="18"/>
      <c r="PEY36" s="39"/>
      <c r="PEZ36" s="39"/>
      <c r="PFA36" s="39"/>
      <c r="PFB36" s="39"/>
      <c r="PFC36" s="40"/>
      <c r="PFD36" s="40"/>
      <c r="PFE36" s="40"/>
      <c r="PFF36" s="40"/>
      <c r="PFG36" s="19"/>
      <c r="PFH36" s="19"/>
      <c r="PFI36" s="18"/>
      <c r="PFJ36" s="18"/>
      <c r="PFK36" s="39"/>
      <c r="PFL36" s="39"/>
      <c r="PFM36" s="39"/>
      <c r="PFN36" s="39"/>
      <c r="PFO36" s="40"/>
      <c r="PFP36" s="40"/>
      <c r="PFQ36" s="40"/>
      <c r="PFR36" s="40"/>
      <c r="PFS36" s="19"/>
      <c r="PFT36" s="19"/>
      <c r="PFU36" s="18"/>
      <c r="PFV36" s="18"/>
      <c r="PFW36" s="39"/>
      <c r="PFX36" s="39"/>
      <c r="PFY36" s="39"/>
      <c r="PFZ36" s="39"/>
      <c r="PGA36" s="40"/>
      <c r="PGB36" s="40"/>
      <c r="PGC36" s="40"/>
      <c r="PGD36" s="40"/>
      <c r="PGE36" s="19"/>
      <c r="PGF36" s="19"/>
      <c r="PGG36" s="18"/>
      <c r="PGH36" s="18"/>
      <c r="PGI36" s="39"/>
      <c r="PGJ36" s="39"/>
      <c r="PGK36" s="39"/>
      <c r="PGL36" s="39"/>
      <c r="PGM36" s="40"/>
      <c r="PGN36" s="40"/>
      <c r="PGO36" s="40"/>
      <c r="PGP36" s="40"/>
      <c r="PGQ36" s="19"/>
      <c r="PGR36" s="19"/>
      <c r="PGS36" s="18"/>
      <c r="PGT36" s="18"/>
      <c r="PGU36" s="39"/>
      <c r="PGV36" s="39"/>
      <c r="PGW36" s="39"/>
      <c r="PGX36" s="39"/>
      <c r="PGY36" s="40"/>
      <c r="PGZ36" s="40"/>
      <c r="PHA36" s="40"/>
      <c r="PHB36" s="40"/>
      <c r="PHC36" s="19"/>
      <c r="PHD36" s="19"/>
      <c r="PHE36" s="18"/>
      <c r="PHF36" s="18"/>
      <c r="PHG36" s="39"/>
      <c r="PHH36" s="39"/>
      <c r="PHI36" s="39"/>
      <c r="PHJ36" s="39"/>
      <c r="PHK36" s="40"/>
      <c r="PHL36" s="40"/>
      <c r="PHM36" s="40"/>
      <c r="PHN36" s="40"/>
      <c r="PHO36" s="19"/>
      <c r="PHP36" s="19"/>
      <c r="PHQ36" s="18"/>
      <c r="PHR36" s="18"/>
      <c r="PHS36" s="39"/>
      <c r="PHT36" s="39"/>
      <c r="PHU36" s="39"/>
      <c r="PHV36" s="39"/>
      <c r="PHW36" s="40"/>
      <c r="PHX36" s="40"/>
      <c r="PHY36" s="40"/>
      <c r="PHZ36" s="40"/>
      <c r="PIA36" s="19"/>
      <c r="PIB36" s="19"/>
      <c r="PIC36" s="18"/>
      <c r="PID36" s="18"/>
      <c r="PIE36" s="39"/>
      <c r="PIF36" s="39"/>
      <c r="PIG36" s="39"/>
      <c r="PIH36" s="39"/>
      <c r="PII36" s="40"/>
      <c r="PIJ36" s="40"/>
      <c r="PIK36" s="40"/>
      <c r="PIL36" s="40"/>
      <c r="PIM36" s="19"/>
      <c r="PIN36" s="19"/>
      <c r="PIO36" s="18"/>
      <c r="PIP36" s="18"/>
      <c r="PIQ36" s="39"/>
      <c r="PIR36" s="39"/>
      <c r="PIS36" s="39"/>
      <c r="PIT36" s="39"/>
      <c r="PIU36" s="40"/>
      <c r="PIV36" s="40"/>
      <c r="PIW36" s="40"/>
      <c r="PIX36" s="40"/>
      <c r="PIY36" s="19"/>
      <c r="PIZ36" s="19"/>
      <c r="PJA36" s="18"/>
      <c r="PJB36" s="18"/>
      <c r="PJC36" s="39"/>
      <c r="PJD36" s="39"/>
      <c r="PJE36" s="39"/>
      <c r="PJF36" s="39"/>
      <c r="PJG36" s="40"/>
      <c r="PJH36" s="40"/>
      <c r="PJI36" s="40"/>
      <c r="PJJ36" s="40"/>
      <c r="PJK36" s="19"/>
      <c r="PJL36" s="19"/>
      <c r="PJM36" s="18"/>
      <c r="PJN36" s="18"/>
      <c r="PJO36" s="39"/>
      <c r="PJP36" s="39"/>
      <c r="PJQ36" s="39"/>
      <c r="PJR36" s="39"/>
      <c r="PJS36" s="40"/>
      <c r="PJT36" s="40"/>
      <c r="PJU36" s="40"/>
      <c r="PJV36" s="40"/>
      <c r="PJW36" s="19"/>
      <c r="PJX36" s="19"/>
      <c r="PJY36" s="18"/>
      <c r="PJZ36" s="18"/>
      <c r="PKA36" s="39"/>
      <c r="PKB36" s="39"/>
      <c r="PKC36" s="39"/>
      <c r="PKD36" s="39"/>
      <c r="PKE36" s="40"/>
      <c r="PKF36" s="40"/>
      <c r="PKG36" s="40"/>
      <c r="PKH36" s="40"/>
      <c r="PKI36" s="19"/>
      <c r="PKJ36" s="19"/>
      <c r="PKK36" s="18"/>
      <c r="PKL36" s="18"/>
      <c r="PKM36" s="39"/>
      <c r="PKN36" s="39"/>
      <c r="PKO36" s="39"/>
      <c r="PKP36" s="39"/>
      <c r="PKQ36" s="40"/>
      <c r="PKR36" s="40"/>
      <c r="PKS36" s="40"/>
      <c r="PKT36" s="40"/>
      <c r="PKU36" s="19"/>
      <c r="PKV36" s="19"/>
      <c r="PKW36" s="18"/>
      <c r="PKX36" s="18"/>
      <c r="PKY36" s="39"/>
      <c r="PKZ36" s="39"/>
      <c r="PLA36" s="39"/>
      <c r="PLB36" s="39"/>
      <c r="PLC36" s="40"/>
      <c r="PLD36" s="40"/>
      <c r="PLE36" s="40"/>
      <c r="PLF36" s="40"/>
      <c r="PLG36" s="19"/>
      <c r="PLH36" s="19"/>
      <c r="PLI36" s="18"/>
      <c r="PLJ36" s="18"/>
      <c r="PLK36" s="39"/>
      <c r="PLL36" s="39"/>
      <c r="PLM36" s="39"/>
      <c r="PLN36" s="39"/>
      <c r="PLO36" s="40"/>
      <c r="PLP36" s="40"/>
      <c r="PLQ36" s="40"/>
      <c r="PLR36" s="40"/>
      <c r="PLS36" s="19"/>
      <c r="PLT36" s="19"/>
      <c r="PLU36" s="18"/>
      <c r="PLV36" s="18"/>
      <c r="PLW36" s="39"/>
      <c r="PLX36" s="39"/>
      <c r="PLY36" s="39"/>
      <c r="PLZ36" s="39"/>
      <c r="PMA36" s="40"/>
      <c r="PMB36" s="40"/>
      <c r="PMC36" s="40"/>
      <c r="PMD36" s="40"/>
      <c r="PME36" s="19"/>
      <c r="PMF36" s="19"/>
      <c r="PMG36" s="18"/>
      <c r="PMH36" s="18"/>
      <c r="PMI36" s="39"/>
      <c r="PMJ36" s="39"/>
      <c r="PMK36" s="39"/>
      <c r="PML36" s="39"/>
      <c r="PMM36" s="40"/>
      <c r="PMN36" s="40"/>
      <c r="PMO36" s="40"/>
      <c r="PMP36" s="40"/>
      <c r="PMQ36" s="19"/>
      <c r="PMR36" s="19"/>
      <c r="PMS36" s="18"/>
      <c r="PMT36" s="18"/>
      <c r="PMU36" s="39"/>
      <c r="PMV36" s="39"/>
      <c r="PMW36" s="39"/>
      <c r="PMX36" s="39"/>
      <c r="PMY36" s="40"/>
      <c r="PMZ36" s="40"/>
      <c r="PNA36" s="40"/>
      <c r="PNB36" s="40"/>
      <c r="PNC36" s="19"/>
      <c r="PND36" s="19"/>
      <c r="PNE36" s="18"/>
      <c r="PNF36" s="18"/>
      <c r="PNG36" s="39"/>
      <c r="PNH36" s="39"/>
      <c r="PNI36" s="39"/>
      <c r="PNJ36" s="39"/>
      <c r="PNK36" s="40"/>
      <c r="PNL36" s="40"/>
      <c r="PNM36" s="40"/>
      <c r="PNN36" s="40"/>
      <c r="PNO36" s="19"/>
      <c r="PNP36" s="19"/>
      <c r="PNQ36" s="18"/>
      <c r="PNR36" s="18"/>
      <c r="PNS36" s="39"/>
      <c r="PNT36" s="39"/>
      <c r="PNU36" s="39"/>
      <c r="PNV36" s="39"/>
      <c r="PNW36" s="40"/>
      <c r="PNX36" s="40"/>
      <c r="PNY36" s="40"/>
      <c r="PNZ36" s="40"/>
      <c r="POA36" s="19"/>
      <c r="POB36" s="19"/>
      <c r="POC36" s="18"/>
      <c r="POD36" s="18"/>
      <c r="POE36" s="39"/>
      <c r="POF36" s="39"/>
      <c r="POG36" s="39"/>
      <c r="POH36" s="39"/>
      <c r="POI36" s="40"/>
      <c r="POJ36" s="40"/>
      <c r="POK36" s="40"/>
      <c r="POL36" s="40"/>
      <c r="POM36" s="19"/>
      <c r="PON36" s="19"/>
      <c r="POO36" s="18"/>
      <c r="POP36" s="18"/>
      <c r="POQ36" s="39"/>
      <c r="POR36" s="39"/>
      <c r="POS36" s="39"/>
      <c r="POT36" s="39"/>
      <c r="POU36" s="40"/>
      <c r="POV36" s="40"/>
      <c r="POW36" s="40"/>
      <c r="POX36" s="40"/>
      <c r="POY36" s="19"/>
      <c r="POZ36" s="19"/>
      <c r="PPA36" s="18"/>
      <c r="PPB36" s="18"/>
      <c r="PPC36" s="39"/>
      <c r="PPD36" s="39"/>
      <c r="PPE36" s="39"/>
      <c r="PPF36" s="39"/>
      <c r="PPG36" s="40"/>
      <c r="PPH36" s="40"/>
      <c r="PPI36" s="40"/>
      <c r="PPJ36" s="40"/>
      <c r="PPK36" s="19"/>
      <c r="PPL36" s="19"/>
      <c r="PPM36" s="18"/>
      <c r="PPN36" s="18"/>
      <c r="PPO36" s="39"/>
      <c r="PPP36" s="39"/>
      <c r="PPQ36" s="39"/>
      <c r="PPR36" s="39"/>
      <c r="PPS36" s="40"/>
      <c r="PPT36" s="40"/>
      <c r="PPU36" s="40"/>
      <c r="PPV36" s="40"/>
      <c r="PPW36" s="19"/>
      <c r="PPX36" s="19"/>
      <c r="PPY36" s="18"/>
      <c r="PPZ36" s="18"/>
      <c r="PQA36" s="39"/>
      <c r="PQB36" s="39"/>
      <c r="PQC36" s="39"/>
      <c r="PQD36" s="39"/>
      <c r="PQE36" s="40"/>
      <c r="PQF36" s="40"/>
      <c r="PQG36" s="40"/>
      <c r="PQH36" s="40"/>
      <c r="PQI36" s="19"/>
      <c r="PQJ36" s="19"/>
      <c r="PQK36" s="18"/>
      <c r="PQL36" s="18"/>
      <c r="PQM36" s="39"/>
      <c r="PQN36" s="39"/>
      <c r="PQO36" s="39"/>
      <c r="PQP36" s="39"/>
      <c r="PQQ36" s="40"/>
      <c r="PQR36" s="40"/>
      <c r="PQS36" s="40"/>
      <c r="PQT36" s="40"/>
      <c r="PQU36" s="19"/>
      <c r="PQV36" s="19"/>
      <c r="PQW36" s="18"/>
      <c r="PQX36" s="18"/>
      <c r="PQY36" s="39"/>
      <c r="PQZ36" s="39"/>
      <c r="PRA36" s="39"/>
      <c r="PRB36" s="39"/>
      <c r="PRC36" s="40"/>
      <c r="PRD36" s="40"/>
      <c r="PRE36" s="40"/>
      <c r="PRF36" s="40"/>
      <c r="PRG36" s="19"/>
      <c r="PRH36" s="19"/>
      <c r="PRI36" s="18"/>
      <c r="PRJ36" s="18"/>
      <c r="PRK36" s="39"/>
      <c r="PRL36" s="39"/>
      <c r="PRM36" s="39"/>
      <c r="PRN36" s="39"/>
      <c r="PRO36" s="40"/>
      <c r="PRP36" s="40"/>
      <c r="PRQ36" s="40"/>
      <c r="PRR36" s="40"/>
      <c r="PRS36" s="19"/>
      <c r="PRT36" s="19"/>
      <c r="PRU36" s="18"/>
      <c r="PRV36" s="18"/>
      <c r="PRW36" s="39"/>
      <c r="PRX36" s="39"/>
      <c r="PRY36" s="39"/>
      <c r="PRZ36" s="39"/>
      <c r="PSA36" s="40"/>
      <c r="PSB36" s="40"/>
      <c r="PSC36" s="40"/>
      <c r="PSD36" s="40"/>
      <c r="PSE36" s="19"/>
      <c r="PSF36" s="19"/>
      <c r="PSG36" s="18"/>
      <c r="PSH36" s="18"/>
      <c r="PSI36" s="39"/>
      <c r="PSJ36" s="39"/>
      <c r="PSK36" s="39"/>
      <c r="PSL36" s="39"/>
      <c r="PSM36" s="40"/>
      <c r="PSN36" s="40"/>
      <c r="PSO36" s="40"/>
      <c r="PSP36" s="40"/>
      <c r="PSQ36" s="19"/>
      <c r="PSR36" s="19"/>
      <c r="PSS36" s="18"/>
      <c r="PST36" s="18"/>
      <c r="PSU36" s="39"/>
      <c r="PSV36" s="39"/>
      <c r="PSW36" s="39"/>
      <c r="PSX36" s="39"/>
      <c r="PSY36" s="40"/>
      <c r="PSZ36" s="40"/>
      <c r="PTA36" s="40"/>
      <c r="PTB36" s="40"/>
      <c r="PTC36" s="19"/>
      <c r="PTD36" s="19"/>
      <c r="PTE36" s="18"/>
      <c r="PTF36" s="18"/>
      <c r="PTG36" s="39"/>
      <c r="PTH36" s="39"/>
      <c r="PTI36" s="39"/>
      <c r="PTJ36" s="39"/>
      <c r="PTK36" s="40"/>
      <c r="PTL36" s="40"/>
      <c r="PTM36" s="40"/>
      <c r="PTN36" s="40"/>
      <c r="PTO36" s="19"/>
      <c r="PTP36" s="19"/>
      <c r="PTQ36" s="18"/>
      <c r="PTR36" s="18"/>
      <c r="PTS36" s="39"/>
      <c r="PTT36" s="39"/>
      <c r="PTU36" s="39"/>
      <c r="PTV36" s="39"/>
      <c r="PTW36" s="40"/>
      <c r="PTX36" s="40"/>
      <c r="PTY36" s="40"/>
      <c r="PTZ36" s="40"/>
      <c r="PUA36" s="19"/>
      <c r="PUB36" s="19"/>
      <c r="PUC36" s="18"/>
      <c r="PUD36" s="18"/>
      <c r="PUE36" s="39"/>
      <c r="PUF36" s="39"/>
      <c r="PUG36" s="39"/>
      <c r="PUH36" s="39"/>
      <c r="PUI36" s="40"/>
      <c r="PUJ36" s="40"/>
      <c r="PUK36" s="40"/>
      <c r="PUL36" s="40"/>
      <c r="PUM36" s="19"/>
      <c r="PUN36" s="19"/>
      <c r="PUO36" s="18"/>
      <c r="PUP36" s="18"/>
      <c r="PUQ36" s="39"/>
      <c r="PUR36" s="39"/>
      <c r="PUS36" s="39"/>
      <c r="PUT36" s="39"/>
      <c r="PUU36" s="40"/>
      <c r="PUV36" s="40"/>
      <c r="PUW36" s="40"/>
      <c r="PUX36" s="40"/>
      <c r="PUY36" s="19"/>
      <c r="PUZ36" s="19"/>
      <c r="PVA36" s="18"/>
      <c r="PVB36" s="18"/>
      <c r="PVC36" s="39"/>
      <c r="PVD36" s="39"/>
      <c r="PVE36" s="39"/>
      <c r="PVF36" s="39"/>
      <c r="PVG36" s="40"/>
      <c r="PVH36" s="40"/>
      <c r="PVI36" s="40"/>
      <c r="PVJ36" s="40"/>
      <c r="PVK36" s="19"/>
      <c r="PVL36" s="19"/>
      <c r="PVM36" s="18"/>
      <c r="PVN36" s="18"/>
      <c r="PVO36" s="39"/>
      <c r="PVP36" s="39"/>
      <c r="PVQ36" s="39"/>
      <c r="PVR36" s="39"/>
      <c r="PVS36" s="40"/>
      <c r="PVT36" s="40"/>
      <c r="PVU36" s="40"/>
      <c r="PVV36" s="40"/>
      <c r="PVW36" s="19"/>
      <c r="PVX36" s="19"/>
      <c r="PVY36" s="18"/>
      <c r="PVZ36" s="18"/>
      <c r="PWA36" s="39"/>
      <c r="PWB36" s="39"/>
      <c r="PWC36" s="39"/>
      <c r="PWD36" s="39"/>
      <c r="PWE36" s="40"/>
      <c r="PWF36" s="40"/>
      <c r="PWG36" s="40"/>
      <c r="PWH36" s="40"/>
      <c r="PWI36" s="19"/>
      <c r="PWJ36" s="19"/>
      <c r="PWK36" s="18"/>
      <c r="PWL36" s="18"/>
      <c r="PWM36" s="39"/>
      <c r="PWN36" s="39"/>
      <c r="PWO36" s="39"/>
      <c r="PWP36" s="39"/>
      <c r="PWQ36" s="40"/>
      <c r="PWR36" s="40"/>
      <c r="PWS36" s="40"/>
      <c r="PWT36" s="40"/>
      <c r="PWU36" s="19"/>
      <c r="PWV36" s="19"/>
      <c r="PWW36" s="18"/>
      <c r="PWX36" s="18"/>
      <c r="PWY36" s="39"/>
      <c r="PWZ36" s="39"/>
      <c r="PXA36" s="39"/>
      <c r="PXB36" s="39"/>
      <c r="PXC36" s="40"/>
      <c r="PXD36" s="40"/>
      <c r="PXE36" s="40"/>
      <c r="PXF36" s="40"/>
      <c r="PXG36" s="19"/>
      <c r="PXH36" s="19"/>
      <c r="PXI36" s="18"/>
      <c r="PXJ36" s="18"/>
      <c r="PXK36" s="39"/>
      <c r="PXL36" s="39"/>
      <c r="PXM36" s="39"/>
      <c r="PXN36" s="39"/>
      <c r="PXO36" s="40"/>
      <c r="PXP36" s="40"/>
      <c r="PXQ36" s="40"/>
      <c r="PXR36" s="40"/>
      <c r="PXS36" s="19"/>
      <c r="PXT36" s="19"/>
      <c r="PXU36" s="18"/>
      <c r="PXV36" s="18"/>
      <c r="PXW36" s="39"/>
      <c r="PXX36" s="39"/>
      <c r="PXY36" s="39"/>
      <c r="PXZ36" s="39"/>
      <c r="PYA36" s="40"/>
      <c r="PYB36" s="40"/>
      <c r="PYC36" s="40"/>
      <c r="PYD36" s="40"/>
      <c r="PYE36" s="19"/>
      <c r="PYF36" s="19"/>
      <c r="PYG36" s="18"/>
      <c r="PYH36" s="18"/>
      <c r="PYI36" s="39"/>
      <c r="PYJ36" s="39"/>
      <c r="PYK36" s="39"/>
      <c r="PYL36" s="39"/>
      <c r="PYM36" s="40"/>
      <c r="PYN36" s="40"/>
      <c r="PYO36" s="40"/>
      <c r="PYP36" s="40"/>
      <c r="PYQ36" s="19"/>
      <c r="PYR36" s="19"/>
      <c r="PYS36" s="18"/>
      <c r="PYT36" s="18"/>
      <c r="PYU36" s="39"/>
      <c r="PYV36" s="39"/>
      <c r="PYW36" s="39"/>
      <c r="PYX36" s="39"/>
      <c r="PYY36" s="40"/>
      <c r="PYZ36" s="40"/>
      <c r="PZA36" s="40"/>
      <c r="PZB36" s="40"/>
      <c r="PZC36" s="19"/>
      <c r="PZD36" s="19"/>
      <c r="PZE36" s="18"/>
      <c r="PZF36" s="18"/>
      <c r="PZG36" s="39"/>
      <c r="PZH36" s="39"/>
      <c r="PZI36" s="39"/>
      <c r="PZJ36" s="39"/>
      <c r="PZK36" s="40"/>
      <c r="PZL36" s="40"/>
      <c r="PZM36" s="40"/>
      <c r="PZN36" s="40"/>
      <c r="PZO36" s="19"/>
      <c r="PZP36" s="19"/>
      <c r="PZQ36" s="18"/>
      <c r="PZR36" s="18"/>
      <c r="PZS36" s="39"/>
      <c r="PZT36" s="39"/>
      <c r="PZU36" s="39"/>
      <c r="PZV36" s="39"/>
      <c r="PZW36" s="40"/>
      <c r="PZX36" s="40"/>
      <c r="PZY36" s="40"/>
      <c r="PZZ36" s="40"/>
      <c r="QAA36" s="19"/>
      <c r="QAB36" s="19"/>
      <c r="QAC36" s="18"/>
      <c r="QAD36" s="18"/>
      <c r="QAE36" s="39"/>
      <c r="QAF36" s="39"/>
      <c r="QAG36" s="39"/>
      <c r="QAH36" s="39"/>
      <c r="QAI36" s="40"/>
      <c r="QAJ36" s="40"/>
      <c r="QAK36" s="40"/>
      <c r="QAL36" s="40"/>
      <c r="QAM36" s="19"/>
      <c r="QAN36" s="19"/>
      <c r="QAO36" s="18"/>
      <c r="QAP36" s="18"/>
      <c r="QAQ36" s="39"/>
      <c r="QAR36" s="39"/>
      <c r="QAS36" s="39"/>
      <c r="QAT36" s="39"/>
      <c r="QAU36" s="40"/>
      <c r="QAV36" s="40"/>
      <c r="QAW36" s="40"/>
      <c r="QAX36" s="40"/>
      <c r="QAY36" s="19"/>
      <c r="QAZ36" s="19"/>
      <c r="QBA36" s="18"/>
      <c r="QBB36" s="18"/>
      <c r="QBC36" s="39"/>
      <c r="QBD36" s="39"/>
      <c r="QBE36" s="39"/>
      <c r="QBF36" s="39"/>
      <c r="QBG36" s="40"/>
      <c r="QBH36" s="40"/>
      <c r="QBI36" s="40"/>
      <c r="QBJ36" s="40"/>
      <c r="QBK36" s="19"/>
      <c r="QBL36" s="19"/>
      <c r="QBM36" s="18"/>
      <c r="QBN36" s="18"/>
      <c r="QBO36" s="39"/>
      <c r="QBP36" s="39"/>
      <c r="QBQ36" s="39"/>
      <c r="QBR36" s="39"/>
      <c r="QBS36" s="40"/>
      <c r="QBT36" s="40"/>
      <c r="QBU36" s="40"/>
      <c r="QBV36" s="40"/>
      <c r="QBW36" s="19"/>
      <c r="QBX36" s="19"/>
      <c r="QBY36" s="18"/>
      <c r="QBZ36" s="18"/>
      <c r="QCA36" s="39"/>
      <c r="QCB36" s="39"/>
      <c r="QCC36" s="39"/>
      <c r="QCD36" s="39"/>
      <c r="QCE36" s="40"/>
      <c r="QCF36" s="40"/>
      <c r="QCG36" s="40"/>
      <c r="QCH36" s="40"/>
      <c r="QCI36" s="19"/>
      <c r="QCJ36" s="19"/>
      <c r="QCK36" s="18"/>
      <c r="QCL36" s="18"/>
      <c r="QCM36" s="39"/>
      <c r="QCN36" s="39"/>
      <c r="QCO36" s="39"/>
      <c r="QCP36" s="39"/>
      <c r="QCQ36" s="40"/>
      <c r="QCR36" s="40"/>
      <c r="QCS36" s="40"/>
      <c r="QCT36" s="40"/>
      <c r="QCU36" s="19"/>
      <c r="QCV36" s="19"/>
      <c r="QCW36" s="18"/>
      <c r="QCX36" s="18"/>
      <c r="QCY36" s="39"/>
      <c r="QCZ36" s="39"/>
      <c r="QDA36" s="39"/>
      <c r="QDB36" s="39"/>
      <c r="QDC36" s="40"/>
      <c r="QDD36" s="40"/>
      <c r="QDE36" s="40"/>
      <c r="QDF36" s="40"/>
      <c r="QDG36" s="19"/>
      <c r="QDH36" s="19"/>
      <c r="QDI36" s="18"/>
      <c r="QDJ36" s="18"/>
      <c r="QDK36" s="39"/>
      <c r="QDL36" s="39"/>
      <c r="QDM36" s="39"/>
      <c r="QDN36" s="39"/>
      <c r="QDO36" s="40"/>
      <c r="QDP36" s="40"/>
      <c r="QDQ36" s="40"/>
      <c r="QDR36" s="40"/>
      <c r="QDS36" s="19"/>
      <c r="QDT36" s="19"/>
      <c r="QDU36" s="18"/>
      <c r="QDV36" s="18"/>
      <c r="QDW36" s="39"/>
      <c r="QDX36" s="39"/>
      <c r="QDY36" s="39"/>
      <c r="QDZ36" s="39"/>
      <c r="QEA36" s="40"/>
      <c r="QEB36" s="40"/>
      <c r="QEC36" s="40"/>
      <c r="QED36" s="40"/>
      <c r="QEE36" s="19"/>
      <c r="QEF36" s="19"/>
      <c r="QEG36" s="18"/>
      <c r="QEH36" s="18"/>
      <c r="QEI36" s="39"/>
      <c r="QEJ36" s="39"/>
      <c r="QEK36" s="39"/>
      <c r="QEL36" s="39"/>
      <c r="QEM36" s="40"/>
      <c r="QEN36" s="40"/>
      <c r="QEO36" s="40"/>
      <c r="QEP36" s="40"/>
      <c r="QEQ36" s="19"/>
      <c r="QER36" s="19"/>
      <c r="QES36" s="18"/>
      <c r="QET36" s="18"/>
      <c r="QEU36" s="39"/>
      <c r="QEV36" s="39"/>
      <c r="QEW36" s="39"/>
      <c r="QEX36" s="39"/>
      <c r="QEY36" s="40"/>
      <c r="QEZ36" s="40"/>
      <c r="QFA36" s="40"/>
      <c r="QFB36" s="40"/>
      <c r="QFC36" s="19"/>
      <c r="QFD36" s="19"/>
      <c r="QFE36" s="18"/>
      <c r="QFF36" s="18"/>
      <c r="QFG36" s="39"/>
      <c r="QFH36" s="39"/>
      <c r="QFI36" s="39"/>
      <c r="QFJ36" s="39"/>
      <c r="QFK36" s="40"/>
      <c r="QFL36" s="40"/>
      <c r="QFM36" s="40"/>
      <c r="QFN36" s="40"/>
      <c r="QFO36" s="19"/>
      <c r="QFP36" s="19"/>
      <c r="QFQ36" s="18"/>
      <c r="QFR36" s="18"/>
      <c r="QFS36" s="39"/>
      <c r="QFT36" s="39"/>
      <c r="QFU36" s="39"/>
      <c r="QFV36" s="39"/>
      <c r="QFW36" s="40"/>
      <c r="QFX36" s="40"/>
      <c r="QFY36" s="40"/>
      <c r="QFZ36" s="40"/>
      <c r="QGA36" s="19"/>
      <c r="QGB36" s="19"/>
      <c r="QGC36" s="18"/>
      <c r="QGD36" s="18"/>
      <c r="QGE36" s="39"/>
      <c r="QGF36" s="39"/>
      <c r="QGG36" s="39"/>
      <c r="QGH36" s="39"/>
      <c r="QGI36" s="40"/>
      <c r="QGJ36" s="40"/>
      <c r="QGK36" s="40"/>
      <c r="QGL36" s="40"/>
      <c r="QGM36" s="19"/>
      <c r="QGN36" s="19"/>
      <c r="QGO36" s="18"/>
      <c r="QGP36" s="18"/>
      <c r="QGQ36" s="39"/>
      <c r="QGR36" s="39"/>
      <c r="QGS36" s="39"/>
      <c r="QGT36" s="39"/>
      <c r="QGU36" s="40"/>
      <c r="QGV36" s="40"/>
      <c r="QGW36" s="40"/>
      <c r="QGX36" s="40"/>
      <c r="QGY36" s="19"/>
      <c r="QGZ36" s="19"/>
      <c r="QHA36" s="18"/>
      <c r="QHB36" s="18"/>
      <c r="QHC36" s="39"/>
      <c r="QHD36" s="39"/>
      <c r="QHE36" s="39"/>
      <c r="QHF36" s="39"/>
      <c r="QHG36" s="40"/>
      <c r="QHH36" s="40"/>
      <c r="QHI36" s="40"/>
      <c r="QHJ36" s="40"/>
      <c r="QHK36" s="19"/>
      <c r="QHL36" s="19"/>
      <c r="QHM36" s="18"/>
      <c r="QHN36" s="18"/>
      <c r="QHO36" s="39"/>
      <c r="QHP36" s="39"/>
      <c r="QHQ36" s="39"/>
      <c r="QHR36" s="39"/>
      <c r="QHS36" s="40"/>
      <c r="QHT36" s="40"/>
      <c r="QHU36" s="40"/>
      <c r="QHV36" s="40"/>
      <c r="QHW36" s="19"/>
      <c r="QHX36" s="19"/>
      <c r="QHY36" s="18"/>
      <c r="QHZ36" s="18"/>
      <c r="QIA36" s="39"/>
      <c r="QIB36" s="39"/>
      <c r="QIC36" s="39"/>
      <c r="QID36" s="39"/>
      <c r="QIE36" s="40"/>
      <c r="QIF36" s="40"/>
      <c r="QIG36" s="40"/>
      <c r="QIH36" s="40"/>
      <c r="QII36" s="19"/>
      <c r="QIJ36" s="19"/>
      <c r="QIK36" s="18"/>
      <c r="QIL36" s="18"/>
      <c r="QIM36" s="39"/>
      <c r="QIN36" s="39"/>
      <c r="QIO36" s="39"/>
      <c r="QIP36" s="39"/>
      <c r="QIQ36" s="40"/>
      <c r="QIR36" s="40"/>
      <c r="QIS36" s="40"/>
      <c r="QIT36" s="40"/>
      <c r="QIU36" s="19"/>
      <c r="QIV36" s="19"/>
      <c r="QIW36" s="18"/>
      <c r="QIX36" s="18"/>
      <c r="QIY36" s="39"/>
      <c r="QIZ36" s="39"/>
      <c r="QJA36" s="39"/>
      <c r="QJB36" s="39"/>
      <c r="QJC36" s="40"/>
      <c r="QJD36" s="40"/>
      <c r="QJE36" s="40"/>
      <c r="QJF36" s="40"/>
      <c r="QJG36" s="19"/>
      <c r="QJH36" s="19"/>
      <c r="QJI36" s="18"/>
      <c r="QJJ36" s="18"/>
      <c r="QJK36" s="39"/>
      <c r="QJL36" s="39"/>
      <c r="QJM36" s="39"/>
      <c r="QJN36" s="39"/>
      <c r="QJO36" s="40"/>
      <c r="QJP36" s="40"/>
      <c r="QJQ36" s="40"/>
      <c r="QJR36" s="40"/>
      <c r="QJS36" s="19"/>
      <c r="QJT36" s="19"/>
      <c r="QJU36" s="18"/>
      <c r="QJV36" s="18"/>
      <c r="QJW36" s="39"/>
      <c r="QJX36" s="39"/>
      <c r="QJY36" s="39"/>
      <c r="QJZ36" s="39"/>
      <c r="QKA36" s="40"/>
      <c r="QKB36" s="40"/>
      <c r="QKC36" s="40"/>
      <c r="QKD36" s="40"/>
      <c r="QKE36" s="19"/>
      <c r="QKF36" s="19"/>
      <c r="QKG36" s="18"/>
      <c r="QKH36" s="18"/>
      <c r="QKI36" s="39"/>
      <c r="QKJ36" s="39"/>
      <c r="QKK36" s="39"/>
      <c r="QKL36" s="39"/>
      <c r="QKM36" s="40"/>
      <c r="QKN36" s="40"/>
      <c r="QKO36" s="40"/>
      <c r="QKP36" s="40"/>
      <c r="QKQ36" s="19"/>
      <c r="QKR36" s="19"/>
      <c r="QKS36" s="18"/>
      <c r="QKT36" s="18"/>
      <c r="QKU36" s="39"/>
      <c r="QKV36" s="39"/>
      <c r="QKW36" s="39"/>
      <c r="QKX36" s="39"/>
      <c r="QKY36" s="40"/>
      <c r="QKZ36" s="40"/>
      <c r="QLA36" s="40"/>
      <c r="QLB36" s="40"/>
      <c r="QLC36" s="19"/>
      <c r="QLD36" s="19"/>
      <c r="QLE36" s="18"/>
      <c r="QLF36" s="18"/>
      <c r="QLG36" s="39"/>
      <c r="QLH36" s="39"/>
      <c r="QLI36" s="39"/>
      <c r="QLJ36" s="39"/>
      <c r="QLK36" s="40"/>
      <c r="QLL36" s="40"/>
      <c r="QLM36" s="40"/>
      <c r="QLN36" s="40"/>
      <c r="QLO36" s="19"/>
      <c r="QLP36" s="19"/>
      <c r="QLQ36" s="18"/>
      <c r="QLR36" s="18"/>
      <c r="QLS36" s="39"/>
      <c r="QLT36" s="39"/>
      <c r="QLU36" s="39"/>
      <c r="QLV36" s="39"/>
      <c r="QLW36" s="40"/>
      <c r="QLX36" s="40"/>
      <c r="QLY36" s="40"/>
      <c r="QLZ36" s="40"/>
      <c r="QMA36" s="19"/>
      <c r="QMB36" s="19"/>
      <c r="QMC36" s="18"/>
      <c r="QMD36" s="18"/>
      <c r="QME36" s="39"/>
      <c r="QMF36" s="39"/>
      <c r="QMG36" s="39"/>
      <c r="QMH36" s="39"/>
      <c r="QMI36" s="40"/>
      <c r="QMJ36" s="40"/>
      <c r="QMK36" s="40"/>
      <c r="QML36" s="40"/>
      <c r="QMM36" s="19"/>
      <c r="QMN36" s="19"/>
      <c r="QMO36" s="18"/>
      <c r="QMP36" s="18"/>
      <c r="QMQ36" s="39"/>
      <c r="QMR36" s="39"/>
      <c r="QMS36" s="39"/>
      <c r="QMT36" s="39"/>
      <c r="QMU36" s="40"/>
      <c r="QMV36" s="40"/>
      <c r="QMW36" s="40"/>
      <c r="QMX36" s="40"/>
      <c r="QMY36" s="19"/>
      <c r="QMZ36" s="19"/>
      <c r="QNA36" s="18"/>
      <c r="QNB36" s="18"/>
      <c r="QNC36" s="39"/>
      <c r="QND36" s="39"/>
      <c r="QNE36" s="39"/>
      <c r="QNF36" s="39"/>
      <c r="QNG36" s="40"/>
      <c r="QNH36" s="40"/>
      <c r="QNI36" s="40"/>
      <c r="QNJ36" s="40"/>
      <c r="QNK36" s="19"/>
      <c r="QNL36" s="19"/>
      <c r="QNM36" s="18"/>
      <c r="QNN36" s="18"/>
      <c r="QNO36" s="39"/>
      <c r="QNP36" s="39"/>
      <c r="QNQ36" s="39"/>
      <c r="QNR36" s="39"/>
      <c r="QNS36" s="40"/>
      <c r="QNT36" s="40"/>
      <c r="QNU36" s="40"/>
      <c r="QNV36" s="40"/>
      <c r="QNW36" s="19"/>
      <c r="QNX36" s="19"/>
      <c r="QNY36" s="18"/>
      <c r="QNZ36" s="18"/>
      <c r="QOA36" s="39"/>
      <c r="QOB36" s="39"/>
      <c r="QOC36" s="39"/>
      <c r="QOD36" s="39"/>
      <c r="QOE36" s="40"/>
      <c r="QOF36" s="40"/>
      <c r="QOG36" s="40"/>
      <c r="QOH36" s="40"/>
      <c r="QOI36" s="19"/>
      <c r="QOJ36" s="19"/>
      <c r="QOK36" s="18"/>
      <c r="QOL36" s="18"/>
      <c r="QOM36" s="39"/>
      <c r="QON36" s="39"/>
      <c r="QOO36" s="39"/>
      <c r="QOP36" s="39"/>
      <c r="QOQ36" s="40"/>
      <c r="QOR36" s="40"/>
      <c r="QOS36" s="40"/>
      <c r="QOT36" s="40"/>
      <c r="QOU36" s="19"/>
      <c r="QOV36" s="19"/>
      <c r="QOW36" s="18"/>
      <c r="QOX36" s="18"/>
      <c r="QOY36" s="39"/>
      <c r="QOZ36" s="39"/>
      <c r="QPA36" s="39"/>
      <c r="QPB36" s="39"/>
      <c r="QPC36" s="40"/>
      <c r="QPD36" s="40"/>
      <c r="QPE36" s="40"/>
      <c r="QPF36" s="40"/>
      <c r="QPG36" s="19"/>
      <c r="QPH36" s="19"/>
      <c r="QPI36" s="18"/>
      <c r="QPJ36" s="18"/>
      <c r="QPK36" s="39"/>
      <c r="QPL36" s="39"/>
      <c r="QPM36" s="39"/>
      <c r="QPN36" s="39"/>
      <c r="QPO36" s="40"/>
      <c r="QPP36" s="40"/>
      <c r="QPQ36" s="40"/>
      <c r="QPR36" s="40"/>
      <c r="QPS36" s="19"/>
      <c r="QPT36" s="19"/>
      <c r="QPU36" s="18"/>
      <c r="QPV36" s="18"/>
      <c r="QPW36" s="39"/>
      <c r="QPX36" s="39"/>
      <c r="QPY36" s="39"/>
      <c r="QPZ36" s="39"/>
      <c r="QQA36" s="40"/>
      <c r="QQB36" s="40"/>
      <c r="QQC36" s="40"/>
      <c r="QQD36" s="40"/>
      <c r="QQE36" s="19"/>
      <c r="QQF36" s="19"/>
      <c r="QQG36" s="18"/>
      <c r="QQH36" s="18"/>
      <c r="QQI36" s="39"/>
      <c r="QQJ36" s="39"/>
      <c r="QQK36" s="39"/>
      <c r="QQL36" s="39"/>
      <c r="QQM36" s="40"/>
      <c r="QQN36" s="40"/>
      <c r="QQO36" s="40"/>
      <c r="QQP36" s="40"/>
      <c r="QQQ36" s="19"/>
      <c r="QQR36" s="19"/>
      <c r="QQS36" s="18"/>
      <c r="QQT36" s="18"/>
      <c r="QQU36" s="39"/>
      <c r="QQV36" s="39"/>
      <c r="QQW36" s="39"/>
      <c r="QQX36" s="39"/>
      <c r="QQY36" s="40"/>
      <c r="QQZ36" s="40"/>
      <c r="QRA36" s="40"/>
      <c r="QRB36" s="40"/>
      <c r="QRC36" s="19"/>
      <c r="QRD36" s="19"/>
      <c r="QRE36" s="18"/>
      <c r="QRF36" s="18"/>
      <c r="QRG36" s="39"/>
      <c r="QRH36" s="39"/>
      <c r="QRI36" s="39"/>
      <c r="QRJ36" s="39"/>
      <c r="QRK36" s="40"/>
      <c r="QRL36" s="40"/>
      <c r="QRM36" s="40"/>
      <c r="QRN36" s="40"/>
      <c r="QRO36" s="19"/>
      <c r="QRP36" s="19"/>
      <c r="QRQ36" s="18"/>
      <c r="QRR36" s="18"/>
      <c r="QRS36" s="39"/>
      <c r="QRT36" s="39"/>
      <c r="QRU36" s="39"/>
      <c r="QRV36" s="39"/>
      <c r="QRW36" s="40"/>
      <c r="QRX36" s="40"/>
      <c r="QRY36" s="40"/>
      <c r="QRZ36" s="40"/>
      <c r="QSA36" s="19"/>
      <c r="QSB36" s="19"/>
      <c r="QSC36" s="18"/>
      <c r="QSD36" s="18"/>
      <c r="QSE36" s="39"/>
      <c r="QSF36" s="39"/>
      <c r="QSG36" s="39"/>
      <c r="QSH36" s="39"/>
      <c r="QSI36" s="40"/>
      <c r="QSJ36" s="40"/>
      <c r="QSK36" s="40"/>
      <c r="QSL36" s="40"/>
      <c r="QSM36" s="19"/>
      <c r="QSN36" s="19"/>
      <c r="QSO36" s="18"/>
      <c r="QSP36" s="18"/>
      <c r="QSQ36" s="39"/>
      <c r="QSR36" s="39"/>
      <c r="QSS36" s="39"/>
      <c r="QST36" s="39"/>
      <c r="QSU36" s="40"/>
      <c r="QSV36" s="40"/>
      <c r="QSW36" s="40"/>
      <c r="QSX36" s="40"/>
      <c r="QSY36" s="19"/>
      <c r="QSZ36" s="19"/>
      <c r="QTA36" s="18"/>
      <c r="QTB36" s="18"/>
      <c r="QTC36" s="39"/>
      <c r="QTD36" s="39"/>
      <c r="QTE36" s="39"/>
      <c r="QTF36" s="39"/>
      <c r="QTG36" s="40"/>
      <c r="QTH36" s="40"/>
      <c r="QTI36" s="40"/>
      <c r="QTJ36" s="40"/>
      <c r="QTK36" s="19"/>
      <c r="QTL36" s="19"/>
      <c r="QTM36" s="18"/>
      <c r="QTN36" s="18"/>
      <c r="QTO36" s="39"/>
      <c r="QTP36" s="39"/>
      <c r="QTQ36" s="39"/>
      <c r="QTR36" s="39"/>
      <c r="QTS36" s="40"/>
      <c r="QTT36" s="40"/>
      <c r="QTU36" s="40"/>
      <c r="QTV36" s="40"/>
      <c r="QTW36" s="19"/>
      <c r="QTX36" s="19"/>
      <c r="QTY36" s="18"/>
      <c r="QTZ36" s="18"/>
      <c r="QUA36" s="39"/>
      <c r="QUB36" s="39"/>
      <c r="QUC36" s="39"/>
      <c r="QUD36" s="39"/>
      <c r="QUE36" s="40"/>
      <c r="QUF36" s="40"/>
      <c r="QUG36" s="40"/>
      <c r="QUH36" s="40"/>
      <c r="QUI36" s="19"/>
      <c r="QUJ36" s="19"/>
      <c r="QUK36" s="18"/>
      <c r="QUL36" s="18"/>
      <c r="QUM36" s="39"/>
      <c r="QUN36" s="39"/>
      <c r="QUO36" s="39"/>
      <c r="QUP36" s="39"/>
      <c r="QUQ36" s="40"/>
      <c r="QUR36" s="40"/>
      <c r="QUS36" s="40"/>
      <c r="QUT36" s="40"/>
      <c r="QUU36" s="19"/>
      <c r="QUV36" s="19"/>
      <c r="QUW36" s="18"/>
      <c r="QUX36" s="18"/>
      <c r="QUY36" s="39"/>
      <c r="QUZ36" s="39"/>
      <c r="QVA36" s="39"/>
      <c r="QVB36" s="39"/>
      <c r="QVC36" s="40"/>
      <c r="QVD36" s="40"/>
      <c r="QVE36" s="40"/>
      <c r="QVF36" s="40"/>
      <c r="QVG36" s="19"/>
      <c r="QVH36" s="19"/>
      <c r="QVI36" s="18"/>
      <c r="QVJ36" s="18"/>
      <c r="QVK36" s="39"/>
      <c r="QVL36" s="39"/>
      <c r="QVM36" s="39"/>
      <c r="QVN36" s="39"/>
      <c r="QVO36" s="40"/>
      <c r="QVP36" s="40"/>
      <c r="QVQ36" s="40"/>
      <c r="QVR36" s="40"/>
      <c r="QVS36" s="19"/>
      <c r="QVT36" s="19"/>
      <c r="QVU36" s="18"/>
      <c r="QVV36" s="18"/>
      <c r="QVW36" s="39"/>
      <c r="QVX36" s="39"/>
      <c r="QVY36" s="39"/>
      <c r="QVZ36" s="39"/>
      <c r="QWA36" s="40"/>
      <c r="QWB36" s="40"/>
      <c r="QWC36" s="40"/>
      <c r="QWD36" s="40"/>
      <c r="QWE36" s="19"/>
      <c r="QWF36" s="19"/>
      <c r="QWG36" s="18"/>
      <c r="QWH36" s="18"/>
      <c r="QWI36" s="39"/>
      <c r="QWJ36" s="39"/>
      <c r="QWK36" s="39"/>
      <c r="QWL36" s="39"/>
      <c r="QWM36" s="40"/>
      <c r="QWN36" s="40"/>
      <c r="QWO36" s="40"/>
      <c r="QWP36" s="40"/>
      <c r="QWQ36" s="19"/>
      <c r="QWR36" s="19"/>
      <c r="QWS36" s="18"/>
      <c r="QWT36" s="18"/>
      <c r="QWU36" s="39"/>
      <c r="QWV36" s="39"/>
      <c r="QWW36" s="39"/>
      <c r="QWX36" s="39"/>
      <c r="QWY36" s="40"/>
      <c r="QWZ36" s="40"/>
      <c r="QXA36" s="40"/>
      <c r="QXB36" s="40"/>
      <c r="QXC36" s="19"/>
      <c r="QXD36" s="19"/>
      <c r="QXE36" s="18"/>
      <c r="QXF36" s="18"/>
      <c r="QXG36" s="39"/>
      <c r="QXH36" s="39"/>
      <c r="QXI36" s="39"/>
      <c r="QXJ36" s="39"/>
      <c r="QXK36" s="40"/>
      <c r="QXL36" s="40"/>
      <c r="QXM36" s="40"/>
      <c r="QXN36" s="40"/>
      <c r="QXO36" s="19"/>
      <c r="QXP36" s="19"/>
      <c r="QXQ36" s="18"/>
      <c r="QXR36" s="18"/>
      <c r="QXS36" s="39"/>
      <c r="QXT36" s="39"/>
      <c r="QXU36" s="39"/>
      <c r="QXV36" s="39"/>
      <c r="QXW36" s="40"/>
      <c r="QXX36" s="40"/>
      <c r="QXY36" s="40"/>
      <c r="QXZ36" s="40"/>
      <c r="QYA36" s="19"/>
      <c r="QYB36" s="19"/>
      <c r="QYC36" s="18"/>
      <c r="QYD36" s="18"/>
      <c r="QYE36" s="39"/>
      <c r="QYF36" s="39"/>
      <c r="QYG36" s="39"/>
      <c r="QYH36" s="39"/>
      <c r="QYI36" s="40"/>
      <c r="QYJ36" s="40"/>
      <c r="QYK36" s="40"/>
      <c r="QYL36" s="40"/>
      <c r="QYM36" s="19"/>
      <c r="QYN36" s="19"/>
      <c r="QYO36" s="18"/>
      <c r="QYP36" s="18"/>
      <c r="QYQ36" s="39"/>
      <c r="QYR36" s="39"/>
      <c r="QYS36" s="39"/>
      <c r="QYT36" s="39"/>
      <c r="QYU36" s="40"/>
      <c r="QYV36" s="40"/>
      <c r="QYW36" s="40"/>
      <c r="QYX36" s="40"/>
      <c r="QYY36" s="19"/>
      <c r="QYZ36" s="19"/>
      <c r="QZA36" s="18"/>
      <c r="QZB36" s="18"/>
      <c r="QZC36" s="39"/>
      <c r="QZD36" s="39"/>
      <c r="QZE36" s="39"/>
      <c r="QZF36" s="39"/>
      <c r="QZG36" s="40"/>
      <c r="QZH36" s="40"/>
      <c r="QZI36" s="40"/>
      <c r="QZJ36" s="40"/>
      <c r="QZK36" s="19"/>
      <c r="QZL36" s="19"/>
      <c r="QZM36" s="18"/>
      <c r="QZN36" s="18"/>
      <c r="QZO36" s="39"/>
      <c r="QZP36" s="39"/>
      <c r="QZQ36" s="39"/>
      <c r="QZR36" s="39"/>
      <c r="QZS36" s="40"/>
      <c r="QZT36" s="40"/>
      <c r="QZU36" s="40"/>
      <c r="QZV36" s="40"/>
      <c r="QZW36" s="19"/>
      <c r="QZX36" s="19"/>
      <c r="QZY36" s="18"/>
      <c r="QZZ36" s="18"/>
      <c r="RAA36" s="39"/>
      <c r="RAB36" s="39"/>
      <c r="RAC36" s="39"/>
      <c r="RAD36" s="39"/>
      <c r="RAE36" s="40"/>
      <c r="RAF36" s="40"/>
      <c r="RAG36" s="40"/>
      <c r="RAH36" s="40"/>
      <c r="RAI36" s="19"/>
      <c r="RAJ36" s="19"/>
      <c r="RAK36" s="18"/>
      <c r="RAL36" s="18"/>
      <c r="RAM36" s="39"/>
      <c r="RAN36" s="39"/>
      <c r="RAO36" s="39"/>
      <c r="RAP36" s="39"/>
      <c r="RAQ36" s="40"/>
      <c r="RAR36" s="40"/>
      <c r="RAS36" s="40"/>
      <c r="RAT36" s="40"/>
      <c r="RAU36" s="19"/>
      <c r="RAV36" s="19"/>
      <c r="RAW36" s="18"/>
      <c r="RAX36" s="18"/>
      <c r="RAY36" s="39"/>
      <c r="RAZ36" s="39"/>
      <c r="RBA36" s="39"/>
      <c r="RBB36" s="39"/>
      <c r="RBC36" s="40"/>
      <c r="RBD36" s="40"/>
      <c r="RBE36" s="40"/>
      <c r="RBF36" s="40"/>
      <c r="RBG36" s="19"/>
      <c r="RBH36" s="19"/>
      <c r="RBI36" s="18"/>
      <c r="RBJ36" s="18"/>
      <c r="RBK36" s="39"/>
      <c r="RBL36" s="39"/>
      <c r="RBM36" s="39"/>
      <c r="RBN36" s="39"/>
      <c r="RBO36" s="40"/>
      <c r="RBP36" s="40"/>
      <c r="RBQ36" s="40"/>
      <c r="RBR36" s="40"/>
      <c r="RBS36" s="19"/>
      <c r="RBT36" s="19"/>
      <c r="RBU36" s="18"/>
      <c r="RBV36" s="18"/>
      <c r="RBW36" s="39"/>
      <c r="RBX36" s="39"/>
      <c r="RBY36" s="39"/>
      <c r="RBZ36" s="39"/>
      <c r="RCA36" s="40"/>
      <c r="RCB36" s="40"/>
      <c r="RCC36" s="40"/>
      <c r="RCD36" s="40"/>
      <c r="RCE36" s="19"/>
      <c r="RCF36" s="19"/>
      <c r="RCG36" s="18"/>
      <c r="RCH36" s="18"/>
      <c r="RCI36" s="39"/>
      <c r="RCJ36" s="39"/>
      <c r="RCK36" s="39"/>
      <c r="RCL36" s="39"/>
      <c r="RCM36" s="40"/>
      <c r="RCN36" s="40"/>
      <c r="RCO36" s="40"/>
      <c r="RCP36" s="40"/>
      <c r="RCQ36" s="19"/>
      <c r="RCR36" s="19"/>
      <c r="RCS36" s="18"/>
      <c r="RCT36" s="18"/>
      <c r="RCU36" s="39"/>
      <c r="RCV36" s="39"/>
      <c r="RCW36" s="39"/>
      <c r="RCX36" s="39"/>
      <c r="RCY36" s="40"/>
      <c r="RCZ36" s="40"/>
      <c r="RDA36" s="40"/>
      <c r="RDB36" s="40"/>
      <c r="RDC36" s="19"/>
      <c r="RDD36" s="19"/>
      <c r="RDE36" s="18"/>
      <c r="RDF36" s="18"/>
      <c r="RDG36" s="39"/>
      <c r="RDH36" s="39"/>
      <c r="RDI36" s="39"/>
      <c r="RDJ36" s="39"/>
      <c r="RDK36" s="40"/>
      <c r="RDL36" s="40"/>
      <c r="RDM36" s="40"/>
      <c r="RDN36" s="40"/>
      <c r="RDO36" s="19"/>
      <c r="RDP36" s="19"/>
      <c r="RDQ36" s="18"/>
      <c r="RDR36" s="18"/>
      <c r="RDS36" s="39"/>
      <c r="RDT36" s="39"/>
      <c r="RDU36" s="39"/>
      <c r="RDV36" s="39"/>
      <c r="RDW36" s="40"/>
      <c r="RDX36" s="40"/>
      <c r="RDY36" s="40"/>
      <c r="RDZ36" s="40"/>
      <c r="REA36" s="19"/>
      <c r="REB36" s="19"/>
      <c r="REC36" s="18"/>
      <c r="RED36" s="18"/>
      <c r="REE36" s="39"/>
      <c r="REF36" s="39"/>
      <c r="REG36" s="39"/>
      <c r="REH36" s="39"/>
      <c r="REI36" s="40"/>
      <c r="REJ36" s="40"/>
      <c r="REK36" s="40"/>
      <c r="REL36" s="40"/>
      <c r="REM36" s="19"/>
      <c r="REN36" s="19"/>
      <c r="REO36" s="18"/>
      <c r="REP36" s="18"/>
      <c r="REQ36" s="39"/>
      <c r="RER36" s="39"/>
      <c r="RES36" s="39"/>
      <c r="RET36" s="39"/>
      <c r="REU36" s="40"/>
      <c r="REV36" s="40"/>
      <c r="REW36" s="40"/>
      <c r="REX36" s="40"/>
      <c r="REY36" s="19"/>
      <c r="REZ36" s="19"/>
      <c r="RFA36" s="18"/>
      <c r="RFB36" s="18"/>
      <c r="RFC36" s="39"/>
      <c r="RFD36" s="39"/>
      <c r="RFE36" s="39"/>
      <c r="RFF36" s="39"/>
      <c r="RFG36" s="40"/>
      <c r="RFH36" s="40"/>
      <c r="RFI36" s="40"/>
      <c r="RFJ36" s="40"/>
      <c r="RFK36" s="19"/>
      <c r="RFL36" s="19"/>
      <c r="RFM36" s="18"/>
      <c r="RFN36" s="18"/>
      <c r="RFO36" s="39"/>
      <c r="RFP36" s="39"/>
      <c r="RFQ36" s="39"/>
      <c r="RFR36" s="39"/>
      <c r="RFS36" s="40"/>
      <c r="RFT36" s="40"/>
      <c r="RFU36" s="40"/>
      <c r="RFV36" s="40"/>
      <c r="RFW36" s="19"/>
      <c r="RFX36" s="19"/>
      <c r="RFY36" s="18"/>
      <c r="RFZ36" s="18"/>
      <c r="RGA36" s="39"/>
      <c r="RGB36" s="39"/>
      <c r="RGC36" s="39"/>
      <c r="RGD36" s="39"/>
      <c r="RGE36" s="40"/>
      <c r="RGF36" s="40"/>
      <c r="RGG36" s="40"/>
      <c r="RGH36" s="40"/>
      <c r="RGI36" s="19"/>
      <c r="RGJ36" s="19"/>
      <c r="RGK36" s="18"/>
      <c r="RGL36" s="18"/>
      <c r="RGM36" s="39"/>
      <c r="RGN36" s="39"/>
      <c r="RGO36" s="39"/>
      <c r="RGP36" s="39"/>
      <c r="RGQ36" s="40"/>
      <c r="RGR36" s="40"/>
      <c r="RGS36" s="40"/>
      <c r="RGT36" s="40"/>
      <c r="RGU36" s="19"/>
      <c r="RGV36" s="19"/>
      <c r="RGW36" s="18"/>
      <c r="RGX36" s="18"/>
      <c r="RGY36" s="39"/>
      <c r="RGZ36" s="39"/>
      <c r="RHA36" s="39"/>
      <c r="RHB36" s="39"/>
      <c r="RHC36" s="40"/>
      <c r="RHD36" s="40"/>
      <c r="RHE36" s="40"/>
      <c r="RHF36" s="40"/>
      <c r="RHG36" s="19"/>
      <c r="RHH36" s="19"/>
      <c r="RHI36" s="18"/>
      <c r="RHJ36" s="18"/>
      <c r="RHK36" s="39"/>
      <c r="RHL36" s="39"/>
      <c r="RHM36" s="39"/>
      <c r="RHN36" s="39"/>
      <c r="RHO36" s="40"/>
      <c r="RHP36" s="40"/>
      <c r="RHQ36" s="40"/>
      <c r="RHR36" s="40"/>
      <c r="RHS36" s="19"/>
      <c r="RHT36" s="19"/>
      <c r="RHU36" s="18"/>
      <c r="RHV36" s="18"/>
      <c r="RHW36" s="39"/>
      <c r="RHX36" s="39"/>
      <c r="RHY36" s="39"/>
      <c r="RHZ36" s="39"/>
      <c r="RIA36" s="40"/>
      <c r="RIB36" s="40"/>
      <c r="RIC36" s="40"/>
      <c r="RID36" s="40"/>
      <c r="RIE36" s="19"/>
      <c r="RIF36" s="19"/>
      <c r="RIG36" s="18"/>
      <c r="RIH36" s="18"/>
      <c r="RII36" s="39"/>
      <c r="RIJ36" s="39"/>
      <c r="RIK36" s="39"/>
      <c r="RIL36" s="39"/>
      <c r="RIM36" s="40"/>
      <c r="RIN36" s="40"/>
      <c r="RIO36" s="40"/>
      <c r="RIP36" s="40"/>
      <c r="RIQ36" s="19"/>
      <c r="RIR36" s="19"/>
      <c r="RIS36" s="18"/>
      <c r="RIT36" s="18"/>
      <c r="RIU36" s="39"/>
      <c r="RIV36" s="39"/>
      <c r="RIW36" s="39"/>
      <c r="RIX36" s="39"/>
      <c r="RIY36" s="40"/>
      <c r="RIZ36" s="40"/>
      <c r="RJA36" s="40"/>
      <c r="RJB36" s="40"/>
      <c r="RJC36" s="19"/>
      <c r="RJD36" s="19"/>
      <c r="RJE36" s="18"/>
      <c r="RJF36" s="18"/>
      <c r="RJG36" s="39"/>
      <c r="RJH36" s="39"/>
      <c r="RJI36" s="39"/>
      <c r="RJJ36" s="39"/>
      <c r="RJK36" s="40"/>
      <c r="RJL36" s="40"/>
      <c r="RJM36" s="40"/>
      <c r="RJN36" s="40"/>
      <c r="RJO36" s="19"/>
      <c r="RJP36" s="19"/>
      <c r="RJQ36" s="18"/>
      <c r="RJR36" s="18"/>
      <c r="RJS36" s="39"/>
      <c r="RJT36" s="39"/>
      <c r="RJU36" s="39"/>
      <c r="RJV36" s="39"/>
      <c r="RJW36" s="40"/>
      <c r="RJX36" s="40"/>
      <c r="RJY36" s="40"/>
      <c r="RJZ36" s="40"/>
      <c r="RKA36" s="19"/>
      <c r="RKB36" s="19"/>
      <c r="RKC36" s="18"/>
      <c r="RKD36" s="18"/>
      <c r="RKE36" s="39"/>
      <c r="RKF36" s="39"/>
      <c r="RKG36" s="39"/>
      <c r="RKH36" s="39"/>
      <c r="RKI36" s="40"/>
      <c r="RKJ36" s="40"/>
      <c r="RKK36" s="40"/>
      <c r="RKL36" s="40"/>
      <c r="RKM36" s="19"/>
      <c r="RKN36" s="19"/>
      <c r="RKO36" s="18"/>
      <c r="RKP36" s="18"/>
      <c r="RKQ36" s="39"/>
      <c r="RKR36" s="39"/>
      <c r="RKS36" s="39"/>
      <c r="RKT36" s="39"/>
      <c r="RKU36" s="40"/>
      <c r="RKV36" s="40"/>
      <c r="RKW36" s="40"/>
      <c r="RKX36" s="40"/>
      <c r="RKY36" s="19"/>
      <c r="RKZ36" s="19"/>
      <c r="RLA36" s="18"/>
      <c r="RLB36" s="18"/>
      <c r="RLC36" s="39"/>
      <c r="RLD36" s="39"/>
      <c r="RLE36" s="39"/>
      <c r="RLF36" s="39"/>
      <c r="RLG36" s="40"/>
      <c r="RLH36" s="40"/>
      <c r="RLI36" s="40"/>
      <c r="RLJ36" s="40"/>
      <c r="RLK36" s="19"/>
      <c r="RLL36" s="19"/>
      <c r="RLM36" s="18"/>
      <c r="RLN36" s="18"/>
      <c r="RLO36" s="39"/>
      <c r="RLP36" s="39"/>
      <c r="RLQ36" s="39"/>
      <c r="RLR36" s="39"/>
      <c r="RLS36" s="40"/>
      <c r="RLT36" s="40"/>
      <c r="RLU36" s="40"/>
      <c r="RLV36" s="40"/>
      <c r="RLW36" s="19"/>
      <c r="RLX36" s="19"/>
      <c r="RLY36" s="18"/>
      <c r="RLZ36" s="18"/>
      <c r="RMA36" s="39"/>
      <c r="RMB36" s="39"/>
      <c r="RMC36" s="39"/>
      <c r="RMD36" s="39"/>
      <c r="RME36" s="40"/>
      <c r="RMF36" s="40"/>
      <c r="RMG36" s="40"/>
      <c r="RMH36" s="40"/>
      <c r="RMI36" s="19"/>
      <c r="RMJ36" s="19"/>
      <c r="RMK36" s="18"/>
      <c r="RML36" s="18"/>
      <c r="RMM36" s="39"/>
      <c r="RMN36" s="39"/>
      <c r="RMO36" s="39"/>
      <c r="RMP36" s="39"/>
      <c r="RMQ36" s="40"/>
      <c r="RMR36" s="40"/>
      <c r="RMS36" s="40"/>
      <c r="RMT36" s="40"/>
      <c r="RMU36" s="19"/>
      <c r="RMV36" s="19"/>
      <c r="RMW36" s="18"/>
      <c r="RMX36" s="18"/>
      <c r="RMY36" s="39"/>
      <c r="RMZ36" s="39"/>
      <c r="RNA36" s="39"/>
      <c r="RNB36" s="39"/>
      <c r="RNC36" s="40"/>
      <c r="RND36" s="40"/>
      <c r="RNE36" s="40"/>
      <c r="RNF36" s="40"/>
      <c r="RNG36" s="19"/>
      <c r="RNH36" s="19"/>
      <c r="RNI36" s="18"/>
      <c r="RNJ36" s="18"/>
      <c r="RNK36" s="39"/>
      <c r="RNL36" s="39"/>
      <c r="RNM36" s="39"/>
      <c r="RNN36" s="39"/>
      <c r="RNO36" s="40"/>
      <c r="RNP36" s="40"/>
      <c r="RNQ36" s="40"/>
      <c r="RNR36" s="40"/>
      <c r="RNS36" s="19"/>
      <c r="RNT36" s="19"/>
      <c r="RNU36" s="18"/>
      <c r="RNV36" s="18"/>
      <c r="RNW36" s="39"/>
      <c r="RNX36" s="39"/>
      <c r="RNY36" s="39"/>
      <c r="RNZ36" s="39"/>
      <c r="ROA36" s="40"/>
      <c r="ROB36" s="40"/>
      <c r="ROC36" s="40"/>
      <c r="ROD36" s="40"/>
      <c r="ROE36" s="19"/>
      <c r="ROF36" s="19"/>
      <c r="ROG36" s="18"/>
      <c r="ROH36" s="18"/>
      <c r="ROI36" s="39"/>
      <c r="ROJ36" s="39"/>
      <c r="ROK36" s="39"/>
      <c r="ROL36" s="39"/>
      <c r="ROM36" s="40"/>
      <c r="RON36" s="40"/>
      <c r="ROO36" s="40"/>
      <c r="ROP36" s="40"/>
      <c r="ROQ36" s="19"/>
      <c r="ROR36" s="19"/>
      <c r="ROS36" s="18"/>
      <c r="ROT36" s="18"/>
      <c r="ROU36" s="39"/>
      <c r="ROV36" s="39"/>
      <c r="ROW36" s="39"/>
      <c r="ROX36" s="39"/>
      <c r="ROY36" s="40"/>
      <c r="ROZ36" s="40"/>
      <c r="RPA36" s="40"/>
      <c r="RPB36" s="40"/>
      <c r="RPC36" s="19"/>
      <c r="RPD36" s="19"/>
      <c r="RPE36" s="18"/>
      <c r="RPF36" s="18"/>
      <c r="RPG36" s="39"/>
      <c r="RPH36" s="39"/>
      <c r="RPI36" s="39"/>
      <c r="RPJ36" s="39"/>
      <c r="RPK36" s="40"/>
      <c r="RPL36" s="40"/>
      <c r="RPM36" s="40"/>
      <c r="RPN36" s="40"/>
      <c r="RPO36" s="19"/>
      <c r="RPP36" s="19"/>
      <c r="RPQ36" s="18"/>
      <c r="RPR36" s="18"/>
      <c r="RPS36" s="39"/>
      <c r="RPT36" s="39"/>
      <c r="RPU36" s="39"/>
      <c r="RPV36" s="39"/>
      <c r="RPW36" s="40"/>
      <c r="RPX36" s="40"/>
      <c r="RPY36" s="40"/>
      <c r="RPZ36" s="40"/>
      <c r="RQA36" s="19"/>
      <c r="RQB36" s="19"/>
      <c r="RQC36" s="18"/>
      <c r="RQD36" s="18"/>
      <c r="RQE36" s="39"/>
      <c r="RQF36" s="39"/>
      <c r="RQG36" s="39"/>
      <c r="RQH36" s="39"/>
      <c r="RQI36" s="40"/>
      <c r="RQJ36" s="40"/>
      <c r="RQK36" s="40"/>
      <c r="RQL36" s="40"/>
      <c r="RQM36" s="19"/>
      <c r="RQN36" s="19"/>
      <c r="RQO36" s="18"/>
      <c r="RQP36" s="18"/>
      <c r="RQQ36" s="39"/>
      <c r="RQR36" s="39"/>
      <c r="RQS36" s="39"/>
      <c r="RQT36" s="39"/>
      <c r="RQU36" s="40"/>
      <c r="RQV36" s="40"/>
      <c r="RQW36" s="40"/>
      <c r="RQX36" s="40"/>
      <c r="RQY36" s="19"/>
      <c r="RQZ36" s="19"/>
      <c r="RRA36" s="18"/>
      <c r="RRB36" s="18"/>
      <c r="RRC36" s="39"/>
      <c r="RRD36" s="39"/>
      <c r="RRE36" s="39"/>
      <c r="RRF36" s="39"/>
      <c r="RRG36" s="40"/>
      <c r="RRH36" s="40"/>
      <c r="RRI36" s="40"/>
      <c r="RRJ36" s="40"/>
      <c r="RRK36" s="19"/>
      <c r="RRL36" s="19"/>
      <c r="RRM36" s="18"/>
      <c r="RRN36" s="18"/>
      <c r="RRO36" s="39"/>
      <c r="RRP36" s="39"/>
      <c r="RRQ36" s="39"/>
      <c r="RRR36" s="39"/>
      <c r="RRS36" s="40"/>
      <c r="RRT36" s="40"/>
      <c r="RRU36" s="40"/>
      <c r="RRV36" s="40"/>
      <c r="RRW36" s="19"/>
      <c r="RRX36" s="19"/>
      <c r="RRY36" s="18"/>
      <c r="RRZ36" s="18"/>
      <c r="RSA36" s="39"/>
      <c r="RSB36" s="39"/>
      <c r="RSC36" s="39"/>
      <c r="RSD36" s="39"/>
      <c r="RSE36" s="40"/>
      <c r="RSF36" s="40"/>
      <c r="RSG36" s="40"/>
      <c r="RSH36" s="40"/>
      <c r="RSI36" s="19"/>
      <c r="RSJ36" s="19"/>
      <c r="RSK36" s="18"/>
      <c r="RSL36" s="18"/>
      <c r="RSM36" s="39"/>
      <c r="RSN36" s="39"/>
      <c r="RSO36" s="39"/>
      <c r="RSP36" s="39"/>
      <c r="RSQ36" s="40"/>
      <c r="RSR36" s="40"/>
      <c r="RSS36" s="40"/>
      <c r="RST36" s="40"/>
      <c r="RSU36" s="19"/>
      <c r="RSV36" s="19"/>
      <c r="RSW36" s="18"/>
      <c r="RSX36" s="18"/>
      <c r="RSY36" s="39"/>
      <c r="RSZ36" s="39"/>
      <c r="RTA36" s="39"/>
      <c r="RTB36" s="39"/>
      <c r="RTC36" s="40"/>
      <c r="RTD36" s="40"/>
      <c r="RTE36" s="40"/>
      <c r="RTF36" s="40"/>
      <c r="RTG36" s="19"/>
      <c r="RTH36" s="19"/>
      <c r="RTI36" s="18"/>
      <c r="RTJ36" s="18"/>
      <c r="RTK36" s="39"/>
      <c r="RTL36" s="39"/>
      <c r="RTM36" s="39"/>
      <c r="RTN36" s="39"/>
      <c r="RTO36" s="40"/>
      <c r="RTP36" s="40"/>
      <c r="RTQ36" s="40"/>
      <c r="RTR36" s="40"/>
      <c r="RTS36" s="19"/>
      <c r="RTT36" s="19"/>
      <c r="RTU36" s="18"/>
      <c r="RTV36" s="18"/>
      <c r="RTW36" s="39"/>
      <c r="RTX36" s="39"/>
      <c r="RTY36" s="39"/>
      <c r="RTZ36" s="39"/>
      <c r="RUA36" s="40"/>
      <c r="RUB36" s="40"/>
      <c r="RUC36" s="40"/>
      <c r="RUD36" s="40"/>
      <c r="RUE36" s="19"/>
      <c r="RUF36" s="19"/>
      <c r="RUG36" s="18"/>
      <c r="RUH36" s="18"/>
      <c r="RUI36" s="39"/>
      <c r="RUJ36" s="39"/>
      <c r="RUK36" s="39"/>
      <c r="RUL36" s="39"/>
      <c r="RUM36" s="40"/>
      <c r="RUN36" s="40"/>
      <c r="RUO36" s="40"/>
      <c r="RUP36" s="40"/>
      <c r="RUQ36" s="19"/>
      <c r="RUR36" s="19"/>
      <c r="RUS36" s="18"/>
      <c r="RUT36" s="18"/>
      <c r="RUU36" s="39"/>
      <c r="RUV36" s="39"/>
      <c r="RUW36" s="39"/>
      <c r="RUX36" s="39"/>
      <c r="RUY36" s="40"/>
      <c r="RUZ36" s="40"/>
      <c r="RVA36" s="40"/>
      <c r="RVB36" s="40"/>
      <c r="RVC36" s="19"/>
      <c r="RVD36" s="19"/>
      <c r="RVE36" s="18"/>
      <c r="RVF36" s="18"/>
      <c r="RVG36" s="39"/>
      <c r="RVH36" s="39"/>
      <c r="RVI36" s="39"/>
      <c r="RVJ36" s="39"/>
      <c r="RVK36" s="40"/>
      <c r="RVL36" s="40"/>
      <c r="RVM36" s="40"/>
      <c r="RVN36" s="40"/>
      <c r="RVO36" s="19"/>
      <c r="RVP36" s="19"/>
      <c r="RVQ36" s="18"/>
      <c r="RVR36" s="18"/>
      <c r="RVS36" s="39"/>
      <c r="RVT36" s="39"/>
      <c r="RVU36" s="39"/>
      <c r="RVV36" s="39"/>
      <c r="RVW36" s="40"/>
      <c r="RVX36" s="40"/>
      <c r="RVY36" s="40"/>
      <c r="RVZ36" s="40"/>
      <c r="RWA36" s="19"/>
      <c r="RWB36" s="19"/>
      <c r="RWC36" s="18"/>
      <c r="RWD36" s="18"/>
      <c r="RWE36" s="39"/>
      <c r="RWF36" s="39"/>
      <c r="RWG36" s="39"/>
      <c r="RWH36" s="39"/>
      <c r="RWI36" s="40"/>
      <c r="RWJ36" s="40"/>
      <c r="RWK36" s="40"/>
      <c r="RWL36" s="40"/>
      <c r="RWM36" s="19"/>
      <c r="RWN36" s="19"/>
      <c r="RWO36" s="18"/>
      <c r="RWP36" s="18"/>
      <c r="RWQ36" s="39"/>
      <c r="RWR36" s="39"/>
      <c r="RWS36" s="39"/>
      <c r="RWT36" s="39"/>
      <c r="RWU36" s="40"/>
      <c r="RWV36" s="40"/>
      <c r="RWW36" s="40"/>
      <c r="RWX36" s="40"/>
      <c r="RWY36" s="19"/>
      <c r="RWZ36" s="19"/>
      <c r="RXA36" s="18"/>
      <c r="RXB36" s="18"/>
      <c r="RXC36" s="39"/>
      <c r="RXD36" s="39"/>
      <c r="RXE36" s="39"/>
      <c r="RXF36" s="39"/>
      <c r="RXG36" s="40"/>
      <c r="RXH36" s="40"/>
      <c r="RXI36" s="40"/>
      <c r="RXJ36" s="40"/>
      <c r="RXK36" s="19"/>
      <c r="RXL36" s="19"/>
      <c r="RXM36" s="18"/>
      <c r="RXN36" s="18"/>
      <c r="RXO36" s="39"/>
      <c r="RXP36" s="39"/>
      <c r="RXQ36" s="39"/>
      <c r="RXR36" s="39"/>
      <c r="RXS36" s="40"/>
      <c r="RXT36" s="40"/>
      <c r="RXU36" s="40"/>
      <c r="RXV36" s="40"/>
      <c r="RXW36" s="19"/>
      <c r="RXX36" s="19"/>
      <c r="RXY36" s="18"/>
      <c r="RXZ36" s="18"/>
      <c r="RYA36" s="39"/>
      <c r="RYB36" s="39"/>
      <c r="RYC36" s="39"/>
      <c r="RYD36" s="39"/>
      <c r="RYE36" s="40"/>
      <c r="RYF36" s="40"/>
      <c r="RYG36" s="40"/>
      <c r="RYH36" s="40"/>
      <c r="RYI36" s="19"/>
      <c r="RYJ36" s="19"/>
      <c r="RYK36" s="18"/>
      <c r="RYL36" s="18"/>
      <c r="RYM36" s="39"/>
      <c r="RYN36" s="39"/>
      <c r="RYO36" s="39"/>
      <c r="RYP36" s="39"/>
      <c r="RYQ36" s="40"/>
      <c r="RYR36" s="40"/>
      <c r="RYS36" s="40"/>
      <c r="RYT36" s="40"/>
      <c r="RYU36" s="19"/>
      <c r="RYV36" s="19"/>
      <c r="RYW36" s="18"/>
      <c r="RYX36" s="18"/>
      <c r="RYY36" s="39"/>
      <c r="RYZ36" s="39"/>
      <c r="RZA36" s="39"/>
      <c r="RZB36" s="39"/>
      <c r="RZC36" s="40"/>
      <c r="RZD36" s="40"/>
      <c r="RZE36" s="40"/>
      <c r="RZF36" s="40"/>
      <c r="RZG36" s="19"/>
      <c r="RZH36" s="19"/>
      <c r="RZI36" s="18"/>
      <c r="RZJ36" s="18"/>
      <c r="RZK36" s="39"/>
      <c r="RZL36" s="39"/>
      <c r="RZM36" s="39"/>
      <c r="RZN36" s="39"/>
      <c r="RZO36" s="40"/>
      <c r="RZP36" s="40"/>
      <c r="RZQ36" s="40"/>
      <c r="RZR36" s="40"/>
      <c r="RZS36" s="19"/>
      <c r="RZT36" s="19"/>
      <c r="RZU36" s="18"/>
      <c r="RZV36" s="18"/>
      <c r="RZW36" s="39"/>
      <c r="RZX36" s="39"/>
      <c r="RZY36" s="39"/>
      <c r="RZZ36" s="39"/>
      <c r="SAA36" s="40"/>
      <c r="SAB36" s="40"/>
      <c r="SAC36" s="40"/>
      <c r="SAD36" s="40"/>
      <c r="SAE36" s="19"/>
      <c r="SAF36" s="19"/>
      <c r="SAG36" s="18"/>
      <c r="SAH36" s="18"/>
      <c r="SAI36" s="39"/>
      <c r="SAJ36" s="39"/>
      <c r="SAK36" s="39"/>
      <c r="SAL36" s="39"/>
      <c r="SAM36" s="40"/>
      <c r="SAN36" s="40"/>
      <c r="SAO36" s="40"/>
      <c r="SAP36" s="40"/>
      <c r="SAQ36" s="19"/>
      <c r="SAR36" s="19"/>
      <c r="SAS36" s="18"/>
      <c r="SAT36" s="18"/>
      <c r="SAU36" s="39"/>
      <c r="SAV36" s="39"/>
      <c r="SAW36" s="39"/>
      <c r="SAX36" s="39"/>
      <c r="SAY36" s="40"/>
      <c r="SAZ36" s="40"/>
      <c r="SBA36" s="40"/>
      <c r="SBB36" s="40"/>
      <c r="SBC36" s="19"/>
      <c r="SBD36" s="19"/>
      <c r="SBE36" s="18"/>
      <c r="SBF36" s="18"/>
      <c r="SBG36" s="39"/>
      <c r="SBH36" s="39"/>
      <c r="SBI36" s="39"/>
      <c r="SBJ36" s="39"/>
      <c r="SBK36" s="40"/>
      <c r="SBL36" s="40"/>
      <c r="SBM36" s="40"/>
      <c r="SBN36" s="40"/>
      <c r="SBO36" s="19"/>
      <c r="SBP36" s="19"/>
      <c r="SBQ36" s="18"/>
      <c r="SBR36" s="18"/>
      <c r="SBS36" s="39"/>
      <c r="SBT36" s="39"/>
      <c r="SBU36" s="39"/>
      <c r="SBV36" s="39"/>
      <c r="SBW36" s="40"/>
      <c r="SBX36" s="40"/>
      <c r="SBY36" s="40"/>
      <c r="SBZ36" s="40"/>
      <c r="SCA36" s="19"/>
      <c r="SCB36" s="19"/>
      <c r="SCC36" s="18"/>
      <c r="SCD36" s="18"/>
      <c r="SCE36" s="39"/>
      <c r="SCF36" s="39"/>
      <c r="SCG36" s="39"/>
      <c r="SCH36" s="39"/>
      <c r="SCI36" s="40"/>
      <c r="SCJ36" s="40"/>
      <c r="SCK36" s="40"/>
      <c r="SCL36" s="40"/>
      <c r="SCM36" s="19"/>
      <c r="SCN36" s="19"/>
      <c r="SCO36" s="18"/>
      <c r="SCP36" s="18"/>
      <c r="SCQ36" s="39"/>
      <c r="SCR36" s="39"/>
      <c r="SCS36" s="39"/>
      <c r="SCT36" s="39"/>
      <c r="SCU36" s="40"/>
      <c r="SCV36" s="40"/>
      <c r="SCW36" s="40"/>
      <c r="SCX36" s="40"/>
      <c r="SCY36" s="19"/>
      <c r="SCZ36" s="19"/>
      <c r="SDA36" s="18"/>
      <c r="SDB36" s="18"/>
      <c r="SDC36" s="39"/>
      <c r="SDD36" s="39"/>
      <c r="SDE36" s="39"/>
      <c r="SDF36" s="39"/>
      <c r="SDG36" s="40"/>
      <c r="SDH36" s="40"/>
      <c r="SDI36" s="40"/>
      <c r="SDJ36" s="40"/>
      <c r="SDK36" s="19"/>
      <c r="SDL36" s="19"/>
      <c r="SDM36" s="18"/>
      <c r="SDN36" s="18"/>
      <c r="SDO36" s="39"/>
      <c r="SDP36" s="39"/>
      <c r="SDQ36" s="39"/>
      <c r="SDR36" s="39"/>
      <c r="SDS36" s="40"/>
      <c r="SDT36" s="40"/>
      <c r="SDU36" s="40"/>
      <c r="SDV36" s="40"/>
      <c r="SDW36" s="19"/>
      <c r="SDX36" s="19"/>
      <c r="SDY36" s="18"/>
      <c r="SDZ36" s="18"/>
      <c r="SEA36" s="39"/>
      <c r="SEB36" s="39"/>
      <c r="SEC36" s="39"/>
      <c r="SED36" s="39"/>
      <c r="SEE36" s="40"/>
      <c r="SEF36" s="40"/>
      <c r="SEG36" s="40"/>
      <c r="SEH36" s="40"/>
      <c r="SEI36" s="19"/>
      <c r="SEJ36" s="19"/>
      <c r="SEK36" s="18"/>
      <c r="SEL36" s="18"/>
      <c r="SEM36" s="39"/>
      <c r="SEN36" s="39"/>
      <c r="SEO36" s="39"/>
      <c r="SEP36" s="39"/>
      <c r="SEQ36" s="40"/>
      <c r="SER36" s="40"/>
      <c r="SES36" s="40"/>
      <c r="SET36" s="40"/>
      <c r="SEU36" s="19"/>
      <c r="SEV36" s="19"/>
      <c r="SEW36" s="18"/>
      <c r="SEX36" s="18"/>
      <c r="SEY36" s="39"/>
      <c r="SEZ36" s="39"/>
      <c r="SFA36" s="39"/>
      <c r="SFB36" s="39"/>
      <c r="SFC36" s="40"/>
      <c r="SFD36" s="40"/>
      <c r="SFE36" s="40"/>
      <c r="SFF36" s="40"/>
      <c r="SFG36" s="19"/>
      <c r="SFH36" s="19"/>
      <c r="SFI36" s="18"/>
      <c r="SFJ36" s="18"/>
      <c r="SFK36" s="39"/>
      <c r="SFL36" s="39"/>
      <c r="SFM36" s="39"/>
      <c r="SFN36" s="39"/>
      <c r="SFO36" s="40"/>
      <c r="SFP36" s="40"/>
      <c r="SFQ36" s="40"/>
      <c r="SFR36" s="40"/>
      <c r="SFS36" s="19"/>
      <c r="SFT36" s="19"/>
      <c r="SFU36" s="18"/>
      <c r="SFV36" s="18"/>
      <c r="SFW36" s="39"/>
      <c r="SFX36" s="39"/>
      <c r="SFY36" s="39"/>
      <c r="SFZ36" s="39"/>
      <c r="SGA36" s="40"/>
      <c r="SGB36" s="40"/>
      <c r="SGC36" s="40"/>
      <c r="SGD36" s="40"/>
      <c r="SGE36" s="19"/>
      <c r="SGF36" s="19"/>
      <c r="SGG36" s="18"/>
      <c r="SGH36" s="18"/>
      <c r="SGI36" s="39"/>
      <c r="SGJ36" s="39"/>
      <c r="SGK36" s="39"/>
      <c r="SGL36" s="39"/>
      <c r="SGM36" s="40"/>
      <c r="SGN36" s="40"/>
      <c r="SGO36" s="40"/>
      <c r="SGP36" s="40"/>
      <c r="SGQ36" s="19"/>
      <c r="SGR36" s="19"/>
      <c r="SGS36" s="18"/>
      <c r="SGT36" s="18"/>
      <c r="SGU36" s="39"/>
      <c r="SGV36" s="39"/>
      <c r="SGW36" s="39"/>
      <c r="SGX36" s="39"/>
      <c r="SGY36" s="40"/>
      <c r="SGZ36" s="40"/>
      <c r="SHA36" s="40"/>
      <c r="SHB36" s="40"/>
      <c r="SHC36" s="19"/>
      <c r="SHD36" s="19"/>
      <c r="SHE36" s="18"/>
      <c r="SHF36" s="18"/>
      <c r="SHG36" s="39"/>
      <c r="SHH36" s="39"/>
      <c r="SHI36" s="39"/>
      <c r="SHJ36" s="39"/>
      <c r="SHK36" s="40"/>
      <c r="SHL36" s="40"/>
      <c r="SHM36" s="40"/>
      <c r="SHN36" s="40"/>
      <c r="SHO36" s="19"/>
      <c r="SHP36" s="19"/>
      <c r="SHQ36" s="18"/>
      <c r="SHR36" s="18"/>
      <c r="SHS36" s="39"/>
      <c r="SHT36" s="39"/>
      <c r="SHU36" s="39"/>
      <c r="SHV36" s="39"/>
      <c r="SHW36" s="40"/>
      <c r="SHX36" s="40"/>
      <c r="SHY36" s="40"/>
      <c r="SHZ36" s="40"/>
      <c r="SIA36" s="19"/>
      <c r="SIB36" s="19"/>
      <c r="SIC36" s="18"/>
      <c r="SID36" s="18"/>
      <c r="SIE36" s="39"/>
      <c r="SIF36" s="39"/>
      <c r="SIG36" s="39"/>
      <c r="SIH36" s="39"/>
      <c r="SII36" s="40"/>
      <c r="SIJ36" s="40"/>
      <c r="SIK36" s="40"/>
      <c r="SIL36" s="40"/>
      <c r="SIM36" s="19"/>
      <c r="SIN36" s="19"/>
      <c r="SIO36" s="18"/>
      <c r="SIP36" s="18"/>
      <c r="SIQ36" s="39"/>
      <c r="SIR36" s="39"/>
      <c r="SIS36" s="39"/>
      <c r="SIT36" s="39"/>
      <c r="SIU36" s="40"/>
      <c r="SIV36" s="40"/>
      <c r="SIW36" s="40"/>
      <c r="SIX36" s="40"/>
      <c r="SIY36" s="19"/>
      <c r="SIZ36" s="19"/>
      <c r="SJA36" s="18"/>
      <c r="SJB36" s="18"/>
      <c r="SJC36" s="39"/>
      <c r="SJD36" s="39"/>
      <c r="SJE36" s="39"/>
      <c r="SJF36" s="39"/>
      <c r="SJG36" s="40"/>
      <c r="SJH36" s="40"/>
      <c r="SJI36" s="40"/>
      <c r="SJJ36" s="40"/>
      <c r="SJK36" s="19"/>
      <c r="SJL36" s="19"/>
      <c r="SJM36" s="18"/>
      <c r="SJN36" s="18"/>
      <c r="SJO36" s="39"/>
      <c r="SJP36" s="39"/>
      <c r="SJQ36" s="39"/>
      <c r="SJR36" s="39"/>
      <c r="SJS36" s="40"/>
      <c r="SJT36" s="40"/>
      <c r="SJU36" s="40"/>
      <c r="SJV36" s="40"/>
      <c r="SJW36" s="19"/>
      <c r="SJX36" s="19"/>
      <c r="SJY36" s="18"/>
      <c r="SJZ36" s="18"/>
      <c r="SKA36" s="39"/>
      <c r="SKB36" s="39"/>
      <c r="SKC36" s="39"/>
      <c r="SKD36" s="39"/>
      <c r="SKE36" s="40"/>
      <c r="SKF36" s="40"/>
      <c r="SKG36" s="40"/>
      <c r="SKH36" s="40"/>
      <c r="SKI36" s="19"/>
      <c r="SKJ36" s="19"/>
      <c r="SKK36" s="18"/>
      <c r="SKL36" s="18"/>
      <c r="SKM36" s="39"/>
      <c r="SKN36" s="39"/>
      <c r="SKO36" s="39"/>
      <c r="SKP36" s="39"/>
      <c r="SKQ36" s="40"/>
      <c r="SKR36" s="40"/>
      <c r="SKS36" s="40"/>
      <c r="SKT36" s="40"/>
      <c r="SKU36" s="19"/>
      <c r="SKV36" s="19"/>
      <c r="SKW36" s="18"/>
      <c r="SKX36" s="18"/>
      <c r="SKY36" s="39"/>
      <c r="SKZ36" s="39"/>
      <c r="SLA36" s="39"/>
      <c r="SLB36" s="39"/>
      <c r="SLC36" s="40"/>
      <c r="SLD36" s="40"/>
      <c r="SLE36" s="40"/>
      <c r="SLF36" s="40"/>
      <c r="SLG36" s="19"/>
      <c r="SLH36" s="19"/>
      <c r="SLI36" s="18"/>
      <c r="SLJ36" s="18"/>
      <c r="SLK36" s="39"/>
      <c r="SLL36" s="39"/>
      <c r="SLM36" s="39"/>
      <c r="SLN36" s="39"/>
      <c r="SLO36" s="40"/>
      <c r="SLP36" s="40"/>
      <c r="SLQ36" s="40"/>
      <c r="SLR36" s="40"/>
      <c r="SLS36" s="19"/>
      <c r="SLT36" s="19"/>
      <c r="SLU36" s="18"/>
      <c r="SLV36" s="18"/>
      <c r="SLW36" s="39"/>
      <c r="SLX36" s="39"/>
      <c r="SLY36" s="39"/>
      <c r="SLZ36" s="39"/>
      <c r="SMA36" s="40"/>
      <c r="SMB36" s="40"/>
      <c r="SMC36" s="40"/>
      <c r="SMD36" s="40"/>
      <c r="SME36" s="19"/>
      <c r="SMF36" s="19"/>
      <c r="SMG36" s="18"/>
      <c r="SMH36" s="18"/>
      <c r="SMI36" s="39"/>
      <c r="SMJ36" s="39"/>
      <c r="SMK36" s="39"/>
      <c r="SML36" s="39"/>
      <c r="SMM36" s="40"/>
      <c r="SMN36" s="40"/>
      <c r="SMO36" s="40"/>
      <c r="SMP36" s="40"/>
      <c r="SMQ36" s="19"/>
      <c r="SMR36" s="19"/>
      <c r="SMS36" s="18"/>
      <c r="SMT36" s="18"/>
      <c r="SMU36" s="39"/>
      <c r="SMV36" s="39"/>
      <c r="SMW36" s="39"/>
      <c r="SMX36" s="39"/>
      <c r="SMY36" s="40"/>
      <c r="SMZ36" s="40"/>
      <c r="SNA36" s="40"/>
      <c r="SNB36" s="40"/>
      <c r="SNC36" s="19"/>
      <c r="SND36" s="19"/>
      <c r="SNE36" s="18"/>
      <c r="SNF36" s="18"/>
      <c r="SNG36" s="39"/>
      <c r="SNH36" s="39"/>
      <c r="SNI36" s="39"/>
      <c r="SNJ36" s="39"/>
      <c r="SNK36" s="40"/>
      <c r="SNL36" s="40"/>
      <c r="SNM36" s="40"/>
      <c r="SNN36" s="40"/>
      <c r="SNO36" s="19"/>
      <c r="SNP36" s="19"/>
      <c r="SNQ36" s="18"/>
      <c r="SNR36" s="18"/>
      <c r="SNS36" s="39"/>
      <c r="SNT36" s="39"/>
      <c r="SNU36" s="39"/>
      <c r="SNV36" s="39"/>
      <c r="SNW36" s="40"/>
      <c r="SNX36" s="40"/>
      <c r="SNY36" s="40"/>
      <c r="SNZ36" s="40"/>
      <c r="SOA36" s="19"/>
      <c r="SOB36" s="19"/>
      <c r="SOC36" s="18"/>
      <c r="SOD36" s="18"/>
      <c r="SOE36" s="39"/>
      <c r="SOF36" s="39"/>
      <c r="SOG36" s="39"/>
      <c r="SOH36" s="39"/>
      <c r="SOI36" s="40"/>
      <c r="SOJ36" s="40"/>
      <c r="SOK36" s="40"/>
      <c r="SOL36" s="40"/>
      <c r="SOM36" s="19"/>
      <c r="SON36" s="19"/>
      <c r="SOO36" s="18"/>
      <c r="SOP36" s="18"/>
      <c r="SOQ36" s="39"/>
      <c r="SOR36" s="39"/>
      <c r="SOS36" s="39"/>
      <c r="SOT36" s="39"/>
      <c r="SOU36" s="40"/>
      <c r="SOV36" s="40"/>
      <c r="SOW36" s="40"/>
      <c r="SOX36" s="40"/>
      <c r="SOY36" s="19"/>
      <c r="SOZ36" s="19"/>
      <c r="SPA36" s="18"/>
      <c r="SPB36" s="18"/>
      <c r="SPC36" s="39"/>
      <c r="SPD36" s="39"/>
      <c r="SPE36" s="39"/>
      <c r="SPF36" s="39"/>
      <c r="SPG36" s="40"/>
      <c r="SPH36" s="40"/>
      <c r="SPI36" s="40"/>
      <c r="SPJ36" s="40"/>
      <c r="SPK36" s="19"/>
      <c r="SPL36" s="19"/>
      <c r="SPM36" s="18"/>
      <c r="SPN36" s="18"/>
      <c r="SPO36" s="39"/>
      <c r="SPP36" s="39"/>
      <c r="SPQ36" s="39"/>
      <c r="SPR36" s="39"/>
      <c r="SPS36" s="40"/>
      <c r="SPT36" s="40"/>
      <c r="SPU36" s="40"/>
      <c r="SPV36" s="40"/>
      <c r="SPW36" s="19"/>
      <c r="SPX36" s="19"/>
      <c r="SPY36" s="18"/>
      <c r="SPZ36" s="18"/>
      <c r="SQA36" s="39"/>
      <c r="SQB36" s="39"/>
      <c r="SQC36" s="39"/>
      <c r="SQD36" s="39"/>
      <c r="SQE36" s="40"/>
      <c r="SQF36" s="40"/>
      <c r="SQG36" s="40"/>
      <c r="SQH36" s="40"/>
      <c r="SQI36" s="19"/>
      <c r="SQJ36" s="19"/>
      <c r="SQK36" s="18"/>
      <c r="SQL36" s="18"/>
      <c r="SQM36" s="39"/>
      <c r="SQN36" s="39"/>
      <c r="SQO36" s="39"/>
      <c r="SQP36" s="39"/>
      <c r="SQQ36" s="40"/>
      <c r="SQR36" s="40"/>
      <c r="SQS36" s="40"/>
      <c r="SQT36" s="40"/>
      <c r="SQU36" s="19"/>
      <c r="SQV36" s="19"/>
      <c r="SQW36" s="18"/>
      <c r="SQX36" s="18"/>
      <c r="SQY36" s="39"/>
      <c r="SQZ36" s="39"/>
      <c r="SRA36" s="39"/>
      <c r="SRB36" s="39"/>
      <c r="SRC36" s="40"/>
      <c r="SRD36" s="40"/>
      <c r="SRE36" s="40"/>
      <c r="SRF36" s="40"/>
      <c r="SRG36" s="19"/>
      <c r="SRH36" s="19"/>
      <c r="SRI36" s="18"/>
      <c r="SRJ36" s="18"/>
      <c r="SRK36" s="39"/>
      <c r="SRL36" s="39"/>
      <c r="SRM36" s="39"/>
      <c r="SRN36" s="39"/>
      <c r="SRO36" s="40"/>
      <c r="SRP36" s="40"/>
      <c r="SRQ36" s="40"/>
      <c r="SRR36" s="40"/>
      <c r="SRS36" s="19"/>
      <c r="SRT36" s="19"/>
      <c r="SRU36" s="18"/>
      <c r="SRV36" s="18"/>
      <c r="SRW36" s="39"/>
      <c r="SRX36" s="39"/>
      <c r="SRY36" s="39"/>
      <c r="SRZ36" s="39"/>
      <c r="SSA36" s="40"/>
      <c r="SSB36" s="40"/>
      <c r="SSC36" s="40"/>
      <c r="SSD36" s="40"/>
      <c r="SSE36" s="19"/>
      <c r="SSF36" s="19"/>
      <c r="SSG36" s="18"/>
      <c r="SSH36" s="18"/>
      <c r="SSI36" s="39"/>
      <c r="SSJ36" s="39"/>
      <c r="SSK36" s="39"/>
      <c r="SSL36" s="39"/>
      <c r="SSM36" s="40"/>
      <c r="SSN36" s="40"/>
      <c r="SSO36" s="40"/>
      <c r="SSP36" s="40"/>
      <c r="SSQ36" s="19"/>
      <c r="SSR36" s="19"/>
      <c r="SSS36" s="18"/>
      <c r="SST36" s="18"/>
      <c r="SSU36" s="39"/>
      <c r="SSV36" s="39"/>
      <c r="SSW36" s="39"/>
      <c r="SSX36" s="39"/>
      <c r="SSY36" s="40"/>
      <c r="SSZ36" s="40"/>
      <c r="STA36" s="40"/>
      <c r="STB36" s="40"/>
      <c r="STC36" s="19"/>
      <c r="STD36" s="19"/>
      <c r="STE36" s="18"/>
      <c r="STF36" s="18"/>
      <c r="STG36" s="39"/>
      <c r="STH36" s="39"/>
      <c r="STI36" s="39"/>
      <c r="STJ36" s="39"/>
      <c r="STK36" s="40"/>
      <c r="STL36" s="40"/>
      <c r="STM36" s="40"/>
      <c r="STN36" s="40"/>
      <c r="STO36" s="19"/>
      <c r="STP36" s="19"/>
      <c r="STQ36" s="18"/>
      <c r="STR36" s="18"/>
      <c r="STS36" s="39"/>
      <c r="STT36" s="39"/>
      <c r="STU36" s="39"/>
      <c r="STV36" s="39"/>
      <c r="STW36" s="40"/>
      <c r="STX36" s="40"/>
      <c r="STY36" s="40"/>
      <c r="STZ36" s="40"/>
      <c r="SUA36" s="19"/>
      <c r="SUB36" s="19"/>
      <c r="SUC36" s="18"/>
      <c r="SUD36" s="18"/>
      <c r="SUE36" s="39"/>
      <c r="SUF36" s="39"/>
      <c r="SUG36" s="39"/>
      <c r="SUH36" s="39"/>
      <c r="SUI36" s="40"/>
      <c r="SUJ36" s="40"/>
      <c r="SUK36" s="40"/>
      <c r="SUL36" s="40"/>
      <c r="SUM36" s="19"/>
      <c r="SUN36" s="19"/>
      <c r="SUO36" s="18"/>
      <c r="SUP36" s="18"/>
      <c r="SUQ36" s="39"/>
      <c r="SUR36" s="39"/>
      <c r="SUS36" s="39"/>
      <c r="SUT36" s="39"/>
      <c r="SUU36" s="40"/>
      <c r="SUV36" s="40"/>
      <c r="SUW36" s="40"/>
      <c r="SUX36" s="40"/>
      <c r="SUY36" s="19"/>
      <c r="SUZ36" s="19"/>
      <c r="SVA36" s="18"/>
      <c r="SVB36" s="18"/>
      <c r="SVC36" s="39"/>
      <c r="SVD36" s="39"/>
      <c r="SVE36" s="39"/>
      <c r="SVF36" s="39"/>
      <c r="SVG36" s="40"/>
      <c r="SVH36" s="40"/>
      <c r="SVI36" s="40"/>
      <c r="SVJ36" s="40"/>
      <c r="SVK36" s="19"/>
      <c r="SVL36" s="19"/>
      <c r="SVM36" s="18"/>
      <c r="SVN36" s="18"/>
      <c r="SVO36" s="39"/>
      <c r="SVP36" s="39"/>
      <c r="SVQ36" s="39"/>
      <c r="SVR36" s="39"/>
      <c r="SVS36" s="40"/>
      <c r="SVT36" s="40"/>
      <c r="SVU36" s="40"/>
      <c r="SVV36" s="40"/>
      <c r="SVW36" s="19"/>
      <c r="SVX36" s="19"/>
      <c r="SVY36" s="18"/>
      <c r="SVZ36" s="18"/>
      <c r="SWA36" s="39"/>
      <c r="SWB36" s="39"/>
      <c r="SWC36" s="39"/>
      <c r="SWD36" s="39"/>
      <c r="SWE36" s="40"/>
      <c r="SWF36" s="40"/>
      <c r="SWG36" s="40"/>
      <c r="SWH36" s="40"/>
      <c r="SWI36" s="19"/>
      <c r="SWJ36" s="19"/>
      <c r="SWK36" s="18"/>
      <c r="SWL36" s="18"/>
      <c r="SWM36" s="39"/>
      <c r="SWN36" s="39"/>
      <c r="SWO36" s="39"/>
      <c r="SWP36" s="39"/>
      <c r="SWQ36" s="40"/>
      <c r="SWR36" s="40"/>
      <c r="SWS36" s="40"/>
      <c r="SWT36" s="40"/>
      <c r="SWU36" s="19"/>
      <c r="SWV36" s="19"/>
      <c r="SWW36" s="18"/>
      <c r="SWX36" s="18"/>
      <c r="SWY36" s="39"/>
      <c r="SWZ36" s="39"/>
      <c r="SXA36" s="39"/>
      <c r="SXB36" s="39"/>
      <c r="SXC36" s="40"/>
      <c r="SXD36" s="40"/>
      <c r="SXE36" s="40"/>
      <c r="SXF36" s="40"/>
      <c r="SXG36" s="19"/>
      <c r="SXH36" s="19"/>
      <c r="SXI36" s="18"/>
      <c r="SXJ36" s="18"/>
      <c r="SXK36" s="39"/>
      <c r="SXL36" s="39"/>
      <c r="SXM36" s="39"/>
      <c r="SXN36" s="39"/>
      <c r="SXO36" s="40"/>
      <c r="SXP36" s="40"/>
      <c r="SXQ36" s="40"/>
      <c r="SXR36" s="40"/>
      <c r="SXS36" s="19"/>
      <c r="SXT36" s="19"/>
      <c r="SXU36" s="18"/>
      <c r="SXV36" s="18"/>
      <c r="SXW36" s="39"/>
      <c r="SXX36" s="39"/>
      <c r="SXY36" s="39"/>
      <c r="SXZ36" s="39"/>
      <c r="SYA36" s="40"/>
      <c r="SYB36" s="40"/>
      <c r="SYC36" s="40"/>
      <c r="SYD36" s="40"/>
      <c r="SYE36" s="19"/>
      <c r="SYF36" s="19"/>
      <c r="SYG36" s="18"/>
      <c r="SYH36" s="18"/>
      <c r="SYI36" s="39"/>
      <c r="SYJ36" s="39"/>
      <c r="SYK36" s="39"/>
      <c r="SYL36" s="39"/>
      <c r="SYM36" s="40"/>
      <c r="SYN36" s="40"/>
      <c r="SYO36" s="40"/>
      <c r="SYP36" s="40"/>
      <c r="SYQ36" s="19"/>
      <c r="SYR36" s="19"/>
      <c r="SYS36" s="18"/>
      <c r="SYT36" s="18"/>
      <c r="SYU36" s="39"/>
      <c r="SYV36" s="39"/>
      <c r="SYW36" s="39"/>
      <c r="SYX36" s="39"/>
      <c r="SYY36" s="40"/>
      <c r="SYZ36" s="40"/>
      <c r="SZA36" s="40"/>
      <c r="SZB36" s="40"/>
      <c r="SZC36" s="19"/>
      <c r="SZD36" s="19"/>
      <c r="SZE36" s="18"/>
      <c r="SZF36" s="18"/>
      <c r="SZG36" s="39"/>
      <c r="SZH36" s="39"/>
      <c r="SZI36" s="39"/>
      <c r="SZJ36" s="39"/>
      <c r="SZK36" s="40"/>
      <c r="SZL36" s="40"/>
      <c r="SZM36" s="40"/>
      <c r="SZN36" s="40"/>
      <c r="SZO36" s="19"/>
      <c r="SZP36" s="19"/>
      <c r="SZQ36" s="18"/>
      <c r="SZR36" s="18"/>
      <c r="SZS36" s="39"/>
      <c r="SZT36" s="39"/>
      <c r="SZU36" s="39"/>
      <c r="SZV36" s="39"/>
      <c r="SZW36" s="40"/>
      <c r="SZX36" s="40"/>
      <c r="SZY36" s="40"/>
      <c r="SZZ36" s="40"/>
      <c r="TAA36" s="19"/>
      <c r="TAB36" s="19"/>
      <c r="TAC36" s="18"/>
      <c r="TAD36" s="18"/>
      <c r="TAE36" s="39"/>
      <c r="TAF36" s="39"/>
      <c r="TAG36" s="39"/>
      <c r="TAH36" s="39"/>
      <c r="TAI36" s="40"/>
      <c r="TAJ36" s="40"/>
      <c r="TAK36" s="40"/>
      <c r="TAL36" s="40"/>
      <c r="TAM36" s="19"/>
      <c r="TAN36" s="19"/>
      <c r="TAO36" s="18"/>
      <c r="TAP36" s="18"/>
      <c r="TAQ36" s="39"/>
      <c r="TAR36" s="39"/>
      <c r="TAS36" s="39"/>
      <c r="TAT36" s="39"/>
      <c r="TAU36" s="40"/>
      <c r="TAV36" s="40"/>
      <c r="TAW36" s="40"/>
      <c r="TAX36" s="40"/>
      <c r="TAY36" s="19"/>
      <c r="TAZ36" s="19"/>
      <c r="TBA36" s="18"/>
      <c r="TBB36" s="18"/>
      <c r="TBC36" s="39"/>
      <c r="TBD36" s="39"/>
      <c r="TBE36" s="39"/>
      <c r="TBF36" s="39"/>
      <c r="TBG36" s="40"/>
      <c r="TBH36" s="40"/>
      <c r="TBI36" s="40"/>
      <c r="TBJ36" s="40"/>
      <c r="TBK36" s="19"/>
      <c r="TBL36" s="19"/>
      <c r="TBM36" s="18"/>
      <c r="TBN36" s="18"/>
      <c r="TBO36" s="39"/>
      <c r="TBP36" s="39"/>
      <c r="TBQ36" s="39"/>
      <c r="TBR36" s="39"/>
      <c r="TBS36" s="40"/>
      <c r="TBT36" s="40"/>
      <c r="TBU36" s="40"/>
      <c r="TBV36" s="40"/>
      <c r="TBW36" s="19"/>
      <c r="TBX36" s="19"/>
      <c r="TBY36" s="18"/>
      <c r="TBZ36" s="18"/>
      <c r="TCA36" s="39"/>
      <c r="TCB36" s="39"/>
      <c r="TCC36" s="39"/>
      <c r="TCD36" s="39"/>
      <c r="TCE36" s="40"/>
      <c r="TCF36" s="40"/>
      <c r="TCG36" s="40"/>
      <c r="TCH36" s="40"/>
      <c r="TCI36" s="19"/>
      <c r="TCJ36" s="19"/>
      <c r="TCK36" s="18"/>
      <c r="TCL36" s="18"/>
      <c r="TCM36" s="39"/>
      <c r="TCN36" s="39"/>
      <c r="TCO36" s="39"/>
      <c r="TCP36" s="39"/>
      <c r="TCQ36" s="40"/>
      <c r="TCR36" s="40"/>
      <c r="TCS36" s="40"/>
      <c r="TCT36" s="40"/>
      <c r="TCU36" s="19"/>
      <c r="TCV36" s="19"/>
      <c r="TCW36" s="18"/>
      <c r="TCX36" s="18"/>
      <c r="TCY36" s="39"/>
      <c r="TCZ36" s="39"/>
      <c r="TDA36" s="39"/>
      <c r="TDB36" s="39"/>
      <c r="TDC36" s="40"/>
      <c r="TDD36" s="40"/>
      <c r="TDE36" s="40"/>
      <c r="TDF36" s="40"/>
      <c r="TDG36" s="19"/>
      <c r="TDH36" s="19"/>
      <c r="TDI36" s="18"/>
      <c r="TDJ36" s="18"/>
      <c r="TDK36" s="39"/>
      <c r="TDL36" s="39"/>
      <c r="TDM36" s="39"/>
      <c r="TDN36" s="39"/>
      <c r="TDO36" s="40"/>
      <c r="TDP36" s="40"/>
      <c r="TDQ36" s="40"/>
      <c r="TDR36" s="40"/>
      <c r="TDS36" s="19"/>
      <c r="TDT36" s="19"/>
      <c r="TDU36" s="18"/>
      <c r="TDV36" s="18"/>
      <c r="TDW36" s="39"/>
      <c r="TDX36" s="39"/>
      <c r="TDY36" s="39"/>
      <c r="TDZ36" s="39"/>
      <c r="TEA36" s="40"/>
      <c r="TEB36" s="40"/>
      <c r="TEC36" s="40"/>
      <c r="TED36" s="40"/>
      <c r="TEE36" s="19"/>
      <c r="TEF36" s="19"/>
      <c r="TEG36" s="18"/>
      <c r="TEH36" s="18"/>
      <c r="TEI36" s="39"/>
      <c r="TEJ36" s="39"/>
      <c r="TEK36" s="39"/>
      <c r="TEL36" s="39"/>
      <c r="TEM36" s="40"/>
      <c r="TEN36" s="40"/>
      <c r="TEO36" s="40"/>
      <c r="TEP36" s="40"/>
      <c r="TEQ36" s="19"/>
      <c r="TER36" s="19"/>
      <c r="TES36" s="18"/>
      <c r="TET36" s="18"/>
      <c r="TEU36" s="39"/>
      <c r="TEV36" s="39"/>
      <c r="TEW36" s="39"/>
      <c r="TEX36" s="39"/>
      <c r="TEY36" s="40"/>
      <c r="TEZ36" s="40"/>
      <c r="TFA36" s="40"/>
      <c r="TFB36" s="40"/>
      <c r="TFC36" s="19"/>
      <c r="TFD36" s="19"/>
      <c r="TFE36" s="18"/>
      <c r="TFF36" s="18"/>
      <c r="TFG36" s="39"/>
      <c r="TFH36" s="39"/>
      <c r="TFI36" s="39"/>
      <c r="TFJ36" s="39"/>
      <c r="TFK36" s="40"/>
      <c r="TFL36" s="40"/>
      <c r="TFM36" s="40"/>
      <c r="TFN36" s="40"/>
      <c r="TFO36" s="19"/>
      <c r="TFP36" s="19"/>
      <c r="TFQ36" s="18"/>
      <c r="TFR36" s="18"/>
      <c r="TFS36" s="39"/>
      <c r="TFT36" s="39"/>
      <c r="TFU36" s="39"/>
      <c r="TFV36" s="39"/>
      <c r="TFW36" s="40"/>
      <c r="TFX36" s="40"/>
      <c r="TFY36" s="40"/>
      <c r="TFZ36" s="40"/>
      <c r="TGA36" s="19"/>
      <c r="TGB36" s="19"/>
      <c r="TGC36" s="18"/>
      <c r="TGD36" s="18"/>
      <c r="TGE36" s="39"/>
      <c r="TGF36" s="39"/>
      <c r="TGG36" s="39"/>
      <c r="TGH36" s="39"/>
      <c r="TGI36" s="40"/>
      <c r="TGJ36" s="40"/>
      <c r="TGK36" s="40"/>
      <c r="TGL36" s="40"/>
      <c r="TGM36" s="19"/>
      <c r="TGN36" s="19"/>
      <c r="TGO36" s="18"/>
      <c r="TGP36" s="18"/>
      <c r="TGQ36" s="39"/>
      <c r="TGR36" s="39"/>
      <c r="TGS36" s="39"/>
      <c r="TGT36" s="39"/>
      <c r="TGU36" s="40"/>
      <c r="TGV36" s="40"/>
      <c r="TGW36" s="40"/>
      <c r="TGX36" s="40"/>
      <c r="TGY36" s="19"/>
      <c r="TGZ36" s="19"/>
      <c r="THA36" s="18"/>
      <c r="THB36" s="18"/>
      <c r="THC36" s="39"/>
      <c r="THD36" s="39"/>
      <c r="THE36" s="39"/>
      <c r="THF36" s="39"/>
      <c r="THG36" s="40"/>
      <c r="THH36" s="40"/>
      <c r="THI36" s="40"/>
      <c r="THJ36" s="40"/>
      <c r="THK36" s="19"/>
      <c r="THL36" s="19"/>
      <c r="THM36" s="18"/>
      <c r="THN36" s="18"/>
      <c r="THO36" s="39"/>
      <c r="THP36" s="39"/>
      <c r="THQ36" s="39"/>
      <c r="THR36" s="39"/>
      <c r="THS36" s="40"/>
      <c r="THT36" s="40"/>
      <c r="THU36" s="40"/>
      <c r="THV36" s="40"/>
      <c r="THW36" s="19"/>
      <c r="THX36" s="19"/>
      <c r="THY36" s="18"/>
      <c r="THZ36" s="18"/>
      <c r="TIA36" s="39"/>
      <c r="TIB36" s="39"/>
      <c r="TIC36" s="39"/>
      <c r="TID36" s="39"/>
      <c r="TIE36" s="40"/>
      <c r="TIF36" s="40"/>
      <c r="TIG36" s="40"/>
      <c r="TIH36" s="40"/>
      <c r="TII36" s="19"/>
      <c r="TIJ36" s="19"/>
      <c r="TIK36" s="18"/>
      <c r="TIL36" s="18"/>
      <c r="TIM36" s="39"/>
      <c r="TIN36" s="39"/>
      <c r="TIO36" s="39"/>
      <c r="TIP36" s="39"/>
      <c r="TIQ36" s="40"/>
      <c r="TIR36" s="40"/>
      <c r="TIS36" s="40"/>
      <c r="TIT36" s="40"/>
      <c r="TIU36" s="19"/>
      <c r="TIV36" s="19"/>
      <c r="TIW36" s="18"/>
      <c r="TIX36" s="18"/>
      <c r="TIY36" s="39"/>
      <c r="TIZ36" s="39"/>
      <c r="TJA36" s="39"/>
      <c r="TJB36" s="39"/>
      <c r="TJC36" s="40"/>
      <c r="TJD36" s="40"/>
      <c r="TJE36" s="40"/>
      <c r="TJF36" s="40"/>
      <c r="TJG36" s="19"/>
      <c r="TJH36" s="19"/>
      <c r="TJI36" s="18"/>
      <c r="TJJ36" s="18"/>
      <c r="TJK36" s="39"/>
      <c r="TJL36" s="39"/>
      <c r="TJM36" s="39"/>
      <c r="TJN36" s="39"/>
      <c r="TJO36" s="40"/>
      <c r="TJP36" s="40"/>
      <c r="TJQ36" s="40"/>
      <c r="TJR36" s="40"/>
      <c r="TJS36" s="19"/>
      <c r="TJT36" s="19"/>
      <c r="TJU36" s="18"/>
      <c r="TJV36" s="18"/>
      <c r="TJW36" s="39"/>
      <c r="TJX36" s="39"/>
      <c r="TJY36" s="39"/>
      <c r="TJZ36" s="39"/>
      <c r="TKA36" s="40"/>
      <c r="TKB36" s="40"/>
      <c r="TKC36" s="40"/>
      <c r="TKD36" s="40"/>
      <c r="TKE36" s="19"/>
      <c r="TKF36" s="19"/>
      <c r="TKG36" s="18"/>
      <c r="TKH36" s="18"/>
      <c r="TKI36" s="39"/>
      <c r="TKJ36" s="39"/>
      <c r="TKK36" s="39"/>
      <c r="TKL36" s="39"/>
      <c r="TKM36" s="40"/>
      <c r="TKN36" s="40"/>
      <c r="TKO36" s="40"/>
      <c r="TKP36" s="40"/>
      <c r="TKQ36" s="19"/>
      <c r="TKR36" s="19"/>
      <c r="TKS36" s="18"/>
      <c r="TKT36" s="18"/>
      <c r="TKU36" s="39"/>
      <c r="TKV36" s="39"/>
      <c r="TKW36" s="39"/>
      <c r="TKX36" s="39"/>
      <c r="TKY36" s="40"/>
      <c r="TKZ36" s="40"/>
      <c r="TLA36" s="40"/>
      <c r="TLB36" s="40"/>
      <c r="TLC36" s="19"/>
      <c r="TLD36" s="19"/>
      <c r="TLE36" s="18"/>
      <c r="TLF36" s="18"/>
      <c r="TLG36" s="39"/>
      <c r="TLH36" s="39"/>
      <c r="TLI36" s="39"/>
      <c r="TLJ36" s="39"/>
      <c r="TLK36" s="40"/>
      <c r="TLL36" s="40"/>
      <c r="TLM36" s="40"/>
      <c r="TLN36" s="40"/>
      <c r="TLO36" s="19"/>
      <c r="TLP36" s="19"/>
      <c r="TLQ36" s="18"/>
      <c r="TLR36" s="18"/>
      <c r="TLS36" s="39"/>
      <c r="TLT36" s="39"/>
      <c r="TLU36" s="39"/>
      <c r="TLV36" s="39"/>
      <c r="TLW36" s="40"/>
      <c r="TLX36" s="40"/>
      <c r="TLY36" s="40"/>
      <c r="TLZ36" s="40"/>
      <c r="TMA36" s="19"/>
      <c r="TMB36" s="19"/>
      <c r="TMC36" s="18"/>
      <c r="TMD36" s="18"/>
      <c r="TME36" s="39"/>
      <c r="TMF36" s="39"/>
      <c r="TMG36" s="39"/>
      <c r="TMH36" s="39"/>
      <c r="TMI36" s="40"/>
      <c r="TMJ36" s="40"/>
      <c r="TMK36" s="40"/>
      <c r="TML36" s="40"/>
      <c r="TMM36" s="19"/>
      <c r="TMN36" s="19"/>
      <c r="TMO36" s="18"/>
      <c r="TMP36" s="18"/>
      <c r="TMQ36" s="39"/>
      <c r="TMR36" s="39"/>
      <c r="TMS36" s="39"/>
      <c r="TMT36" s="39"/>
      <c r="TMU36" s="40"/>
      <c r="TMV36" s="40"/>
      <c r="TMW36" s="40"/>
      <c r="TMX36" s="40"/>
      <c r="TMY36" s="19"/>
      <c r="TMZ36" s="19"/>
      <c r="TNA36" s="18"/>
      <c r="TNB36" s="18"/>
      <c r="TNC36" s="39"/>
      <c r="TND36" s="39"/>
      <c r="TNE36" s="39"/>
      <c r="TNF36" s="39"/>
      <c r="TNG36" s="40"/>
      <c r="TNH36" s="40"/>
      <c r="TNI36" s="40"/>
      <c r="TNJ36" s="40"/>
      <c r="TNK36" s="19"/>
      <c r="TNL36" s="19"/>
      <c r="TNM36" s="18"/>
      <c r="TNN36" s="18"/>
      <c r="TNO36" s="39"/>
      <c r="TNP36" s="39"/>
      <c r="TNQ36" s="39"/>
      <c r="TNR36" s="39"/>
      <c r="TNS36" s="40"/>
      <c r="TNT36" s="40"/>
      <c r="TNU36" s="40"/>
      <c r="TNV36" s="40"/>
      <c r="TNW36" s="19"/>
      <c r="TNX36" s="19"/>
      <c r="TNY36" s="18"/>
      <c r="TNZ36" s="18"/>
      <c r="TOA36" s="39"/>
      <c r="TOB36" s="39"/>
      <c r="TOC36" s="39"/>
      <c r="TOD36" s="39"/>
      <c r="TOE36" s="40"/>
      <c r="TOF36" s="40"/>
      <c r="TOG36" s="40"/>
      <c r="TOH36" s="40"/>
      <c r="TOI36" s="19"/>
      <c r="TOJ36" s="19"/>
      <c r="TOK36" s="18"/>
      <c r="TOL36" s="18"/>
      <c r="TOM36" s="39"/>
      <c r="TON36" s="39"/>
      <c r="TOO36" s="39"/>
      <c r="TOP36" s="39"/>
      <c r="TOQ36" s="40"/>
      <c r="TOR36" s="40"/>
      <c r="TOS36" s="40"/>
      <c r="TOT36" s="40"/>
      <c r="TOU36" s="19"/>
      <c r="TOV36" s="19"/>
      <c r="TOW36" s="18"/>
      <c r="TOX36" s="18"/>
      <c r="TOY36" s="39"/>
      <c r="TOZ36" s="39"/>
      <c r="TPA36" s="39"/>
      <c r="TPB36" s="39"/>
      <c r="TPC36" s="40"/>
      <c r="TPD36" s="40"/>
      <c r="TPE36" s="40"/>
      <c r="TPF36" s="40"/>
      <c r="TPG36" s="19"/>
      <c r="TPH36" s="19"/>
      <c r="TPI36" s="18"/>
      <c r="TPJ36" s="18"/>
      <c r="TPK36" s="39"/>
      <c r="TPL36" s="39"/>
      <c r="TPM36" s="39"/>
      <c r="TPN36" s="39"/>
      <c r="TPO36" s="40"/>
      <c r="TPP36" s="40"/>
      <c r="TPQ36" s="40"/>
      <c r="TPR36" s="40"/>
      <c r="TPS36" s="19"/>
      <c r="TPT36" s="19"/>
      <c r="TPU36" s="18"/>
      <c r="TPV36" s="18"/>
      <c r="TPW36" s="39"/>
      <c r="TPX36" s="39"/>
      <c r="TPY36" s="39"/>
      <c r="TPZ36" s="39"/>
      <c r="TQA36" s="40"/>
      <c r="TQB36" s="40"/>
      <c r="TQC36" s="40"/>
      <c r="TQD36" s="40"/>
      <c r="TQE36" s="19"/>
      <c r="TQF36" s="19"/>
      <c r="TQG36" s="18"/>
      <c r="TQH36" s="18"/>
      <c r="TQI36" s="39"/>
      <c r="TQJ36" s="39"/>
      <c r="TQK36" s="39"/>
      <c r="TQL36" s="39"/>
      <c r="TQM36" s="40"/>
      <c r="TQN36" s="40"/>
      <c r="TQO36" s="40"/>
      <c r="TQP36" s="40"/>
      <c r="TQQ36" s="19"/>
      <c r="TQR36" s="19"/>
      <c r="TQS36" s="18"/>
      <c r="TQT36" s="18"/>
      <c r="TQU36" s="39"/>
      <c r="TQV36" s="39"/>
      <c r="TQW36" s="39"/>
      <c r="TQX36" s="39"/>
      <c r="TQY36" s="40"/>
      <c r="TQZ36" s="40"/>
      <c r="TRA36" s="40"/>
      <c r="TRB36" s="40"/>
      <c r="TRC36" s="19"/>
      <c r="TRD36" s="19"/>
      <c r="TRE36" s="18"/>
      <c r="TRF36" s="18"/>
      <c r="TRG36" s="39"/>
      <c r="TRH36" s="39"/>
      <c r="TRI36" s="39"/>
      <c r="TRJ36" s="39"/>
      <c r="TRK36" s="40"/>
      <c r="TRL36" s="40"/>
      <c r="TRM36" s="40"/>
      <c r="TRN36" s="40"/>
      <c r="TRO36" s="19"/>
      <c r="TRP36" s="19"/>
      <c r="TRQ36" s="18"/>
      <c r="TRR36" s="18"/>
      <c r="TRS36" s="39"/>
      <c r="TRT36" s="39"/>
      <c r="TRU36" s="39"/>
      <c r="TRV36" s="39"/>
      <c r="TRW36" s="40"/>
      <c r="TRX36" s="40"/>
      <c r="TRY36" s="40"/>
      <c r="TRZ36" s="40"/>
      <c r="TSA36" s="19"/>
      <c r="TSB36" s="19"/>
      <c r="TSC36" s="18"/>
      <c r="TSD36" s="18"/>
      <c r="TSE36" s="39"/>
      <c r="TSF36" s="39"/>
      <c r="TSG36" s="39"/>
      <c r="TSH36" s="39"/>
      <c r="TSI36" s="40"/>
      <c r="TSJ36" s="40"/>
      <c r="TSK36" s="40"/>
      <c r="TSL36" s="40"/>
      <c r="TSM36" s="19"/>
      <c r="TSN36" s="19"/>
      <c r="TSO36" s="18"/>
      <c r="TSP36" s="18"/>
      <c r="TSQ36" s="39"/>
      <c r="TSR36" s="39"/>
      <c r="TSS36" s="39"/>
      <c r="TST36" s="39"/>
      <c r="TSU36" s="40"/>
      <c r="TSV36" s="40"/>
      <c r="TSW36" s="40"/>
      <c r="TSX36" s="40"/>
      <c r="TSY36" s="19"/>
      <c r="TSZ36" s="19"/>
      <c r="TTA36" s="18"/>
      <c r="TTB36" s="18"/>
      <c r="TTC36" s="39"/>
      <c r="TTD36" s="39"/>
      <c r="TTE36" s="39"/>
      <c r="TTF36" s="39"/>
      <c r="TTG36" s="40"/>
      <c r="TTH36" s="40"/>
      <c r="TTI36" s="40"/>
      <c r="TTJ36" s="40"/>
      <c r="TTK36" s="19"/>
      <c r="TTL36" s="19"/>
      <c r="TTM36" s="18"/>
      <c r="TTN36" s="18"/>
      <c r="TTO36" s="39"/>
      <c r="TTP36" s="39"/>
      <c r="TTQ36" s="39"/>
      <c r="TTR36" s="39"/>
      <c r="TTS36" s="40"/>
      <c r="TTT36" s="40"/>
      <c r="TTU36" s="40"/>
      <c r="TTV36" s="40"/>
      <c r="TTW36" s="19"/>
      <c r="TTX36" s="19"/>
      <c r="TTY36" s="18"/>
      <c r="TTZ36" s="18"/>
      <c r="TUA36" s="39"/>
      <c r="TUB36" s="39"/>
      <c r="TUC36" s="39"/>
      <c r="TUD36" s="39"/>
      <c r="TUE36" s="40"/>
      <c r="TUF36" s="40"/>
      <c r="TUG36" s="40"/>
      <c r="TUH36" s="40"/>
      <c r="TUI36" s="19"/>
      <c r="TUJ36" s="19"/>
      <c r="TUK36" s="18"/>
      <c r="TUL36" s="18"/>
      <c r="TUM36" s="39"/>
      <c r="TUN36" s="39"/>
      <c r="TUO36" s="39"/>
      <c r="TUP36" s="39"/>
      <c r="TUQ36" s="40"/>
      <c r="TUR36" s="40"/>
      <c r="TUS36" s="40"/>
      <c r="TUT36" s="40"/>
      <c r="TUU36" s="19"/>
      <c r="TUV36" s="19"/>
      <c r="TUW36" s="18"/>
      <c r="TUX36" s="18"/>
      <c r="TUY36" s="39"/>
      <c r="TUZ36" s="39"/>
      <c r="TVA36" s="39"/>
      <c r="TVB36" s="39"/>
      <c r="TVC36" s="40"/>
      <c r="TVD36" s="40"/>
      <c r="TVE36" s="40"/>
      <c r="TVF36" s="40"/>
      <c r="TVG36" s="19"/>
      <c r="TVH36" s="19"/>
      <c r="TVI36" s="18"/>
      <c r="TVJ36" s="18"/>
      <c r="TVK36" s="39"/>
      <c r="TVL36" s="39"/>
      <c r="TVM36" s="39"/>
      <c r="TVN36" s="39"/>
      <c r="TVO36" s="40"/>
      <c r="TVP36" s="40"/>
      <c r="TVQ36" s="40"/>
      <c r="TVR36" s="40"/>
      <c r="TVS36" s="19"/>
      <c r="TVT36" s="19"/>
      <c r="TVU36" s="18"/>
      <c r="TVV36" s="18"/>
      <c r="TVW36" s="39"/>
      <c r="TVX36" s="39"/>
      <c r="TVY36" s="39"/>
      <c r="TVZ36" s="39"/>
      <c r="TWA36" s="40"/>
      <c r="TWB36" s="40"/>
      <c r="TWC36" s="40"/>
      <c r="TWD36" s="40"/>
      <c r="TWE36" s="19"/>
      <c r="TWF36" s="19"/>
      <c r="TWG36" s="18"/>
      <c r="TWH36" s="18"/>
      <c r="TWI36" s="39"/>
      <c r="TWJ36" s="39"/>
      <c r="TWK36" s="39"/>
      <c r="TWL36" s="39"/>
      <c r="TWM36" s="40"/>
      <c r="TWN36" s="40"/>
      <c r="TWO36" s="40"/>
      <c r="TWP36" s="40"/>
      <c r="TWQ36" s="19"/>
      <c r="TWR36" s="19"/>
      <c r="TWS36" s="18"/>
      <c r="TWT36" s="18"/>
      <c r="TWU36" s="39"/>
      <c r="TWV36" s="39"/>
      <c r="TWW36" s="39"/>
      <c r="TWX36" s="39"/>
      <c r="TWY36" s="40"/>
      <c r="TWZ36" s="40"/>
      <c r="TXA36" s="40"/>
      <c r="TXB36" s="40"/>
      <c r="TXC36" s="19"/>
      <c r="TXD36" s="19"/>
      <c r="TXE36" s="18"/>
      <c r="TXF36" s="18"/>
      <c r="TXG36" s="39"/>
      <c r="TXH36" s="39"/>
      <c r="TXI36" s="39"/>
      <c r="TXJ36" s="39"/>
      <c r="TXK36" s="40"/>
      <c r="TXL36" s="40"/>
      <c r="TXM36" s="40"/>
      <c r="TXN36" s="40"/>
      <c r="TXO36" s="19"/>
      <c r="TXP36" s="19"/>
      <c r="TXQ36" s="18"/>
      <c r="TXR36" s="18"/>
      <c r="TXS36" s="39"/>
      <c r="TXT36" s="39"/>
      <c r="TXU36" s="39"/>
      <c r="TXV36" s="39"/>
      <c r="TXW36" s="40"/>
      <c r="TXX36" s="40"/>
      <c r="TXY36" s="40"/>
      <c r="TXZ36" s="40"/>
      <c r="TYA36" s="19"/>
      <c r="TYB36" s="19"/>
      <c r="TYC36" s="18"/>
      <c r="TYD36" s="18"/>
      <c r="TYE36" s="39"/>
      <c r="TYF36" s="39"/>
      <c r="TYG36" s="39"/>
      <c r="TYH36" s="39"/>
      <c r="TYI36" s="40"/>
      <c r="TYJ36" s="40"/>
      <c r="TYK36" s="40"/>
      <c r="TYL36" s="40"/>
      <c r="TYM36" s="19"/>
      <c r="TYN36" s="19"/>
      <c r="TYO36" s="18"/>
      <c r="TYP36" s="18"/>
      <c r="TYQ36" s="39"/>
      <c r="TYR36" s="39"/>
      <c r="TYS36" s="39"/>
      <c r="TYT36" s="39"/>
      <c r="TYU36" s="40"/>
      <c r="TYV36" s="40"/>
      <c r="TYW36" s="40"/>
      <c r="TYX36" s="40"/>
      <c r="TYY36" s="19"/>
      <c r="TYZ36" s="19"/>
      <c r="TZA36" s="18"/>
      <c r="TZB36" s="18"/>
      <c r="TZC36" s="39"/>
      <c r="TZD36" s="39"/>
      <c r="TZE36" s="39"/>
      <c r="TZF36" s="39"/>
      <c r="TZG36" s="40"/>
      <c r="TZH36" s="40"/>
      <c r="TZI36" s="40"/>
      <c r="TZJ36" s="40"/>
      <c r="TZK36" s="19"/>
      <c r="TZL36" s="19"/>
      <c r="TZM36" s="18"/>
      <c r="TZN36" s="18"/>
      <c r="TZO36" s="39"/>
      <c r="TZP36" s="39"/>
      <c r="TZQ36" s="39"/>
      <c r="TZR36" s="39"/>
      <c r="TZS36" s="40"/>
      <c r="TZT36" s="40"/>
      <c r="TZU36" s="40"/>
      <c r="TZV36" s="40"/>
      <c r="TZW36" s="19"/>
      <c r="TZX36" s="19"/>
      <c r="TZY36" s="18"/>
      <c r="TZZ36" s="18"/>
      <c r="UAA36" s="39"/>
      <c r="UAB36" s="39"/>
      <c r="UAC36" s="39"/>
      <c r="UAD36" s="39"/>
      <c r="UAE36" s="40"/>
      <c r="UAF36" s="40"/>
      <c r="UAG36" s="40"/>
      <c r="UAH36" s="40"/>
      <c r="UAI36" s="19"/>
      <c r="UAJ36" s="19"/>
      <c r="UAK36" s="18"/>
      <c r="UAL36" s="18"/>
      <c r="UAM36" s="39"/>
      <c r="UAN36" s="39"/>
      <c r="UAO36" s="39"/>
      <c r="UAP36" s="39"/>
      <c r="UAQ36" s="40"/>
      <c r="UAR36" s="40"/>
      <c r="UAS36" s="40"/>
      <c r="UAT36" s="40"/>
      <c r="UAU36" s="19"/>
      <c r="UAV36" s="19"/>
      <c r="UAW36" s="18"/>
      <c r="UAX36" s="18"/>
      <c r="UAY36" s="39"/>
      <c r="UAZ36" s="39"/>
      <c r="UBA36" s="39"/>
      <c r="UBB36" s="39"/>
      <c r="UBC36" s="40"/>
      <c r="UBD36" s="40"/>
      <c r="UBE36" s="40"/>
      <c r="UBF36" s="40"/>
      <c r="UBG36" s="19"/>
      <c r="UBH36" s="19"/>
      <c r="UBI36" s="18"/>
      <c r="UBJ36" s="18"/>
      <c r="UBK36" s="39"/>
      <c r="UBL36" s="39"/>
      <c r="UBM36" s="39"/>
      <c r="UBN36" s="39"/>
      <c r="UBO36" s="40"/>
      <c r="UBP36" s="40"/>
      <c r="UBQ36" s="40"/>
      <c r="UBR36" s="40"/>
      <c r="UBS36" s="19"/>
      <c r="UBT36" s="19"/>
      <c r="UBU36" s="18"/>
      <c r="UBV36" s="18"/>
      <c r="UBW36" s="39"/>
      <c r="UBX36" s="39"/>
      <c r="UBY36" s="39"/>
      <c r="UBZ36" s="39"/>
      <c r="UCA36" s="40"/>
      <c r="UCB36" s="40"/>
      <c r="UCC36" s="40"/>
      <c r="UCD36" s="40"/>
      <c r="UCE36" s="19"/>
      <c r="UCF36" s="19"/>
      <c r="UCG36" s="18"/>
      <c r="UCH36" s="18"/>
      <c r="UCI36" s="39"/>
      <c r="UCJ36" s="39"/>
      <c r="UCK36" s="39"/>
      <c r="UCL36" s="39"/>
      <c r="UCM36" s="40"/>
      <c r="UCN36" s="40"/>
      <c r="UCO36" s="40"/>
      <c r="UCP36" s="40"/>
      <c r="UCQ36" s="19"/>
      <c r="UCR36" s="19"/>
      <c r="UCS36" s="18"/>
      <c r="UCT36" s="18"/>
      <c r="UCU36" s="39"/>
      <c r="UCV36" s="39"/>
      <c r="UCW36" s="39"/>
      <c r="UCX36" s="39"/>
      <c r="UCY36" s="40"/>
      <c r="UCZ36" s="40"/>
      <c r="UDA36" s="40"/>
      <c r="UDB36" s="40"/>
      <c r="UDC36" s="19"/>
      <c r="UDD36" s="19"/>
      <c r="UDE36" s="18"/>
      <c r="UDF36" s="18"/>
      <c r="UDG36" s="39"/>
      <c r="UDH36" s="39"/>
      <c r="UDI36" s="39"/>
      <c r="UDJ36" s="39"/>
      <c r="UDK36" s="40"/>
      <c r="UDL36" s="40"/>
      <c r="UDM36" s="40"/>
      <c r="UDN36" s="40"/>
      <c r="UDO36" s="19"/>
      <c r="UDP36" s="19"/>
      <c r="UDQ36" s="18"/>
      <c r="UDR36" s="18"/>
      <c r="UDS36" s="39"/>
      <c r="UDT36" s="39"/>
      <c r="UDU36" s="39"/>
      <c r="UDV36" s="39"/>
      <c r="UDW36" s="40"/>
      <c r="UDX36" s="40"/>
      <c r="UDY36" s="40"/>
      <c r="UDZ36" s="40"/>
      <c r="UEA36" s="19"/>
      <c r="UEB36" s="19"/>
      <c r="UEC36" s="18"/>
      <c r="UED36" s="18"/>
      <c r="UEE36" s="39"/>
      <c r="UEF36" s="39"/>
      <c r="UEG36" s="39"/>
      <c r="UEH36" s="39"/>
      <c r="UEI36" s="40"/>
      <c r="UEJ36" s="40"/>
      <c r="UEK36" s="40"/>
      <c r="UEL36" s="40"/>
      <c r="UEM36" s="19"/>
      <c r="UEN36" s="19"/>
      <c r="UEO36" s="18"/>
      <c r="UEP36" s="18"/>
      <c r="UEQ36" s="39"/>
      <c r="UER36" s="39"/>
      <c r="UES36" s="39"/>
      <c r="UET36" s="39"/>
      <c r="UEU36" s="40"/>
      <c r="UEV36" s="40"/>
      <c r="UEW36" s="40"/>
      <c r="UEX36" s="40"/>
      <c r="UEY36" s="19"/>
      <c r="UEZ36" s="19"/>
      <c r="UFA36" s="18"/>
      <c r="UFB36" s="18"/>
      <c r="UFC36" s="39"/>
      <c r="UFD36" s="39"/>
      <c r="UFE36" s="39"/>
      <c r="UFF36" s="39"/>
      <c r="UFG36" s="40"/>
      <c r="UFH36" s="40"/>
      <c r="UFI36" s="40"/>
      <c r="UFJ36" s="40"/>
      <c r="UFK36" s="19"/>
      <c r="UFL36" s="19"/>
      <c r="UFM36" s="18"/>
      <c r="UFN36" s="18"/>
      <c r="UFO36" s="39"/>
      <c r="UFP36" s="39"/>
      <c r="UFQ36" s="39"/>
      <c r="UFR36" s="39"/>
      <c r="UFS36" s="40"/>
      <c r="UFT36" s="40"/>
      <c r="UFU36" s="40"/>
      <c r="UFV36" s="40"/>
      <c r="UFW36" s="19"/>
      <c r="UFX36" s="19"/>
      <c r="UFY36" s="18"/>
      <c r="UFZ36" s="18"/>
      <c r="UGA36" s="39"/>
      <c r="UGB36" s="39"/>
      <c r="UGC36" s="39"/>
      <c r="UGD36" s="39"/>
      <c r="UGE36" s="40"/>
      <c r="UGF36" s="40"/>
      <c r="UGG36" s="40"/>
      <c r="UGH36" s="40"/>
      <c r="UGI36" s="19"/>
      <c r="UGJ36" s="19"/>
      <c r="UGK36" s="18"/>
      <c r="UGL36" s="18"/>
      <c r="UGM36" s="39"/>
      <c r="UGN36" s="39"/>
      <c r="UGO36" s="39"/>
      <c r="UGP36" s="39"/>
      <c r="UGQ36" s="40"/>
      <c r="UGR36" s="40"/>
      <c r="UGS36" s="40"/>
      <c r="UGT36" s="40"/>
      <c r="UGU36" s="19"/>
      <c r="UGV36" s="19"/>
      <c r="UGW36" s="18"/>
      <c r="UGX36" s="18"/>
      <c r="UGY36" s="39"/>
      <c r="UGZ36" s="39"/>
      <c r="UHA36" s="39"/>
      <c r="UHB36" s="39"/>
      <c r="UHC36" s="40"/>
      <c r="UHD36" s="40"/>
      <c r="UHE36" s="40"/>
      <c r="UHF36" s="40"/>
      <c r="UHG36" s="19"/>
      <c r="UHH36" s="19"/>
      <c r="UHI36" s="18"/>
      <c r="UHJ36" s="18"/>
      <c r="UHK36" s="39"/>
      <c r="UHL36" s="39"/>
      <c r="UHM36" s="39"/>
      <c r="UHN36" s="39"/>
      <c r="UHO36" s="40"/>
      <c r="UHP36" s="40"/>
      <c r="UHQ36" s="40"/>
      <c r="UHR36" s="40"/>
      <c r="UHS36" s="19"/>
      <c r="UHT36" s="19"/>
      <c r="UHU36" s="18"/>
      <c r="UHV36" s="18"/>
      <c r="UHW36" s="39"/>
      <c r="UHX36" s="39"/>
      <c r="UHY36" s="39"/>
      <c r="UHZ36" s="39"/>
      <c r="UIA36" s="40"/>
      <c r="UIB36" s="40"/>
      <c r="UIC36" s="40"/>
      <c r="UID36" s="40"/>
      <c r="UIE36" s="19"/>
      <c r="UIF36" s="19"/>
      <c r="UIG36" s="18"/>
      <c r="UIH36" s="18"/>
      <c r="UII36" s="39"/>
      <c r="UIJ36" s="39"/>
      <c r="UIK36" s="39"/>
      <c r="UIL36" s="39"/>
      <c r="UIM36" s="40"/>
      <c r="UIN36" s="40"/>
      <c r="UIO36" s="40"/>
      <c r="UIP36" s="40"/>
      <c r="UIQ36" s="19"/>
      <c r="UIR36" s="19"/>
      <c r="UIS36" s="18"/>
      <c r="UIT36" s="18"/>
      <c r="UIU36" s="39"/>
      <c r="UIV36" s="39"/>
      <c r="UIW36" s="39"/>
      <c r="UIX36" s="39"/>
      <c r="UIY36" s="40"/>
      <c r="UIZ36" s="40"/>
      <c r="UJA36" s="40"/>
      <c r="UJB36" s="40"/>
      <c r="UJC36" s="19"/>
      <c r="UJD36" s="19"/>
      <c r="UJE36" s="18"/>
      <c r="UJF36" s="18"/>
      <c r="UJG36" s="39"/>
      <c r="UJH36" s="39"/>
      <c r="UJI36" s="39"/>
      <c r="UJJ36" s="39"/>
      <c r="UJK36" s="40"/>
      <c r="UJL36" s="40"/>
      <c r="UJM36" s="40"/>
      <c r="UJN36" s="40"/>
      <c r="UJO36" s="19"/>
      <c r="UJP36" s="19"/>
      <c r="UJQ36" s="18"/>
      <c r="UJR36" s="18"/>
      <c r="UJS36" s="39"/>
      <c r="UJT36" s="39"/>
      <c r="UJU36" s="39"/>
      <c r="UJV36" s="39"/>
      <c r="UJW36" s="40"/>
      <c r="UJX36" s="40"/>
      <c r="UJY36" s="40"/>
      <c r="UJZ36" s="40"/>
      <c r="UKA36" s="19"/>
      <c r="UKB36" s="19"/>
      <c r="UKC36" s="18"/>
      <c r="UKD36" s="18"/>
      <c r="UKE36" s="39"/>
      <c r="UKF36" s="39"/>
      <c r="UKG36" s="39"/>
      <c r="UKH36" s="39"/>
      <c r="UKI36" s="40"/>
      <c r="UKJ36" s="40"/>
      <c r="UKK36" s="40"/>
      <c r="UKL36" s="40"/>
      <c r="UKM36" s="19"/>
      <c r="UKN36" s="19"/>
      <c r="UKO36" s="18"/>
      <c r="UKP36" s="18"/>
      <c r="UKQ36" s="39"/>
      <c r="UKR36" s="39"/>
      <c r="UKS36" s="39"/>
      <c r="UKT36" s="39"/>
      <c r="UKU36" s="40"/>
      <c r="UKV36" s="40"/>
      <c r="UKW36" s="40"/>
      <c r="UKX36" s="40"/>
      <c r="UKY36" s="19"/>
      <c r="UKZ36" s="19"/>
      <c r="ULA36" s="18"/>
      <c r="ULB36" s="18"/>
      <c r="ULC36" s="39"/>
      <c r="ULD36" s="39"/>
      <c r="ULE36" s="39"/>
      <c r="ULF36" s="39"/>
      <c r="ULG36" s="40"/>
      <c r="ULH36" s="40"/>
      <c r="ULI36" s="40"/>
      <c r="ULJ36" s="40"/>
      <c r="ULK36" s="19"/>
      <c r="ULL36" s="19"/>
      <c r="ULM36" s="18"/>
      <c r="ULN36" s="18"/>
      <c r="ULO36" s="39"/>
      <c r="ULP36" s="39"/>
      <c r="ULQ36" s="39"/>
      <c r="ULR36" s="39"/>
      <c r="ULS36" s="40"/>
      <c r="ULT36" s="40"/>
      <c r="ULU36" s="40"/>
      <c r="ULV36" s="40"/>
      <c r="ULW36" s="19"/>
      <c r="ULX36" s="19"/>
      <c r="ULY36" s="18"/>
      <c r="ULZ36" s="18"/>
      <c r="UMA36" s="39"/>
      <c r="UMB36" s="39"/>
      <c r="UMC36" s="39"/>
      <c r="UMD36" s="39"/>
      <c r="UME36" s="40"/>
      <c r="UMF36" s="40"/>
      <c r="UMG36" s="40"/>
      <c r="UMH36" s="40"/>
      <c r="UMI36" s="19"/>
      <c r="UMJ36" s="19"/>
      <c r="UMK36" s="18"/>
      <c r="UML36" s="18"/>
      <c r="UMM36" s="39"/>
      <c r="UMN36" s="39"/>
      <c r="UMO36" s="39"/>
      <c r="UMP36" s="39"/>
      <c r="UMQ36" s="40"/>
      <c r="UMR36" s="40"/>
      <c r="UMS36" s="40"/>
      <c r="UMT36" s="40"/>
      <c r="UMU36" s="19"/>
      <c r="UMV36" s="19"/>
      <c r="UMW36" s="18"/>
      <c r="UMX36" s="18"/>
      <c r="UMY36" s="39"/>
      <c r="UMZ36" s="39"/>
      <c r="UNA36" s="39"/>
      <c r="UNB36" s="39"/>
      <c r="UNC36" s="40"/>
      <c r="UND36" s="40"/>
      <c r="UNE36" s="40"/>
      <c r="UNF36" s="40"/>
      <c r="UNG36" s="19"/>
      <c r="UNH36" s="19"/>
      <c r="UNI36" s="18"/>
      <c r="UNJ36" s="18"/>
      <c r="UNK36" s="39"/>
      <c r="UNL36" s="39"/>
      <c r="UNM36" s="39"/>
      <c r="UNN36" s="39"/>
      <c r="UNO36" s="40"/>
      <c r="UNP36" s="40"/>
      <c r="UNQ36" s="40"/>
      <c r="UNR36" s="40"/>
      <c r="UNS36" s="19"/>
      <c r="UNT36" s="19"/>
      <c r="UNU36" s="18"/>
      <c r="UNV36" s="18"/>
      <c r="UNW36" s="39"/>
      <c r="UNX36" s="39"/>
      <c r="UNY36" s="39"/>
      <c r="UNZ36" s="39"/>
      <c r="UOA36" s="40"/>
      <c r="UOB36" s="40"/>
      <c r="UOC36" s="40"/>
      <c r="UOD36" s="40"/>
      <c r="UOE36" s="19"/>
      <c r="UOF36" s="19"/>
      <c r="UOG36" s="18"/>
      <c r="UOH36" s="18"/>
      <c r="UOI36" s="39"/>
      <c r="UOJ36" s="39"/>
      <c r="UOK36" s="39"/>
      <c r="UOL36" s="39"/>
      <c r="UOM36" s="40"/>
      <c r="UON36" s="40"/>
      <c r="UOO36" s="40"/>
      <c r="UOP36" s="40"/>
      <c r="UOQ36" s="19"/>
      <c r="UOR36" s="19"/>
      <c r="UOS36" s="18"/>
      <c r="UOT36" s="18"/>
      <c r="UOU36" s="39"/>
      <c r="UOV36" s="39"/>
      <c r="UOW36" s="39"/>
      <c r="UOX36" s="39"/>
      <c r="UOY36" s="40"/>
      <c r="UOZ36" s="40"/>
      <c r="UPA36" s="40"/>
      <c r="UPB36" s="40"/>
      <c r="UPC36" s="19"/>
      <c r="UPD36" s="19"/>
      <c r="UPE36" s="18"/>
      <c r="UPF36" s="18"/>
      <c r="UPG36" s="39"/>
      <c r="UPH36" s="39"/>
      <c r="UPI36" s="39"/>
      <c r="UPJ36" s="39"/>
      <c r="UPK36" s="40"/>
      <c r="UPL36" s="40"/>
      <c r="UPM36" s="40"/>
      <c r="UPN36" s="40"/>
      <c r="UPO36" s="19"/>
      <c r="UPP36" s="19"/>
      <c r="UPQ36" s="18"/>
      <c r="UPR36" s="18"/>
      <c r="UPS36" s="39"/>
      <c r="UPT36" s="39"/>
      <c r="UPU36" s="39"/>
      <c r="UPV36" s="39"/>
      <c r="UPW36" s="40"/>
      <c r="UPX36" s="40"/>
      <c r="UPY36" s="40"/>
      <c r="UPZ36" s="40"/>
      <c r="UQA36" s="19"/>
      <c r="UQB36" s="19"/>
      <c r="UQC36" s="18"/>
      <c r="UQD36" s="18"/>
      <c r="UQE36" s="39"/>
      <c r="UQF36" s="39"/>
      <c r="UQG36" s="39"/>
      <c r="UQH36" s="39"/>
      <c r="UQI36" s="40"/>
      <c r="UQJ36" s="40"/>
      <c r="UQK36" s="40"/>
      <c r="UQL36" s="40"/>
      <c r="UQM36" s="19"/>
      <c r="UQN36" s="19"/>
      <c r="UQO36" s="18"/>
      <c r="UQP36" s="18"/>
      <c r="UQQ36" s="39"/>
      <c r="UQR36" s="39"/>
      <c r="UQS36" s="39"/>
      <c r="UQT36" s="39"/>
      <c r="UQU36" s="40"/>
      <c r="UQV36" s="40"/>
      <c r="UQW36" s="40"/>
      <c r="UQX36" s="40"/>
      <c r="UQY36" s="19"/>
      <c r="UQZ36" s="19"/>
      <c r="URA36" s="18"/>
      <c r="URB36" s="18"/>
      <c r="URC36" s="39"/>
      <c r="URD36" s="39"/>
      <c r="URE36" s="39"/>
      <c r="URF36" s="39"/>
      <c r="URG36" s="40"/>
      <c r="URH36" s="40"/>
      <c r="URI36" s="40"/>
      <c r="URJ36" s="40"/>
      <c r="URK36" s="19"/>
      <c r="URL36" s="19"/>
      <c r="URM36" s="18"/>
      <c r="URN36" s="18"/>
      <c r="URO36" s="39"/>
      <c r="URP36" s="39"/>
      <c r="URQ36" s="39"/>
      <c r="URR36" s="39"/>
      <c r="URS36" s="40"/>
      <c r="URT36" s="40"/>
      <c r="URU36" s="40"/>
      <c r="URV36" s="40"/>
      <c r="URW36" s="19"/>
      <c r="URX36" s="19"/>
      <c r="URY36" s="18"/>
      <c r="URZ36" s="18"/>
      <c r="USA36" s="39"/>
      <c r="USB36" s="39"/>
      <c r="USC36" s="39"/>
      <c r="USD36" s="39"/>
      <c r="USE36" s="40"/>
      <c r="USF36" s="40"/>
      <c r="USG36" s="40"/>
      <c r="USH36" s="40"/>
      <c r="USI36" s="19"/>
      <c r="USJ36" s="19"/>
      <c r="USK36" s="18"/>
      <c r="USL36" s="18"/>
      <c r="USM36" s="39"/>
      <c r="USN36" s="39"/>
      <c r="USO36" s="39"/>
      <c r="USP36" s="39"/>
      <c r="USQ36" s="40"/>
      <c r="USR36" s="40"/>
      <c r="USS36" s="40"/>
      <c r="UST36" s="40"/>
      <c r="USU36" s="19"/>
      <c r="USV36" s="19"/>
      <c r="USW36" s="18"/>
      <c r="USX36" s="18"/>
      <c r="USY36" s="39"/>
      <c r="USZ36" s="39"/>
      <c r="UTA36" s="39"/>
      <c r="UTB36" s="39"/>
      <c r="UTC36" s="40"/>
      <c r="UTD36" s="40"/>
      <c r="UTE36" s="40"/>
      <c r="UTF36" s="40"/>
      <c r="UTG36" s="19"/>
      <c r="UTH36" s="19"/>
      <c r="UTI36" s="18"/>
      <c r="UTJ36" s="18"/>
      <c r="UTK36" s="39"/>
      <c r="UTL36" s="39"/>
      <c r="UTM36" s="39"/>
      <c r="UTN36" s="39"/>
      <c r="UTO36" s="40"/>
      <c r="UTP36" s="40"/>
      <c r="UTQ36" s="40"/>
      <c r="UTR36" s="40"/>
      <c r="UTS36" s="19"/>
      <c r="UTT36" s="19"/>
      <c r="UTU36" s="18"/>
      <c r="UTV36" s="18"/>
      <c r="UTW36" s="39"/>
      <c r="UTX36" s="39"/>
      <c r="UTY36" s="39"/>
      <c r="UTZ36" s="39"/>
      <c r="UUA36" s="40"/>
      <c r="UUB36" s="40"/>
      <c r="UUC36" s="40"/>
      <c r="UUD36" s="40"/>
      <c r="UUE36" s="19"/>
      <c r="UUF36" s="19"/>
      <c r="UUG36" s="18"/>
      <c r="UUH36" s="18"/>
      <c r="UUI36" s="39"/>
      <c r="UUJ36" s="39"/>
      <c r="UUK36" s="39"/>
      <c r="UUL36" s="39"/>
      <c r="UUM36" s="40"/>
      <c r="UUN36" s="40"/>
      <c r="UUO36" s="40"/>
      <c r="UUP36" s="40"/>
      <c r="UUQ36" s="19"/>
      <c r="UUR36" s="19"/>
      <c r="UUS36" s="18"/>
      <c r="UUT36" s="18"/>
      <c r="UUU36" s="39"/>
      <c r="UUV36" s="39"/>
      <c r="UUW36" s="39"/>
      <c r="UUX36" s="39"/>
      <c r="UUY36" s="40"/>
      <c r="UUZ36" s="40"/>
      <c r="UVA36" s="40"/>
      <c r="UVB36" s="40"/>
      <c r="UVC36" s="19"/>
      <c r="UVD36" s="19"/>
      <c r="UVE36" s="18"/>
      <c r="UVF36" s="18"/>
      <c r="UVG36" s="39"/>
      <c r="UVH36" s="39"/>
      <c r="UVI36" s="39"/>
      <c r="UVJ36" s="39"/>
      <c r="UVK36" s="40"/>
      <c r="UVL36" s="40"/>
      <c r="UVM36" s="40"/>
      <c r="UVN36" s="40"/>
      <c r="UVO36" s="19"/>
      <c r="UVP36" s="19"/>
      <c r="UVQ36" s="18"/>
      <c r="UVR36" s="18"/>
      <c r="UVS36" s="39"/>
      <c r="UVT36" s="39"/>
      <c r="UVU36" s="39"/>
      <c r="UVV36" s="39"/>
      <c r="UVW36" s="40"/>
      <c r="UVX36" s="40"/>
      <c r="UVY36" s="40"/>
      <c r="UVZ36" s="40"/>
      <c r="UWA36" s="19"/>
      <c r="UWB36" s="19"/>
      <c r="UWC36" s="18"/>
      <c r="UWD36" s="18"/>
      <c r="UWE36" s="39"/>
      <c r="UWF36" s="39"/>
      <c r="UWG36" s="39"/>
      <c r="UWH36" s="39"/>
      <c r="UWI36" s="40"/>
      <c r="UWJ36" s="40"/>
      <c r="UWK36" s="40"/>
      <c r="UWL36" s="40"/>
      <c r="UWM36" s="19"/>
      <c r="UWN36" s="19"/>
      <c r="UWO36" s="18"/>
      <c r="UWP36" s="18"/>
      <c r="UWQ36" s="39"/>
      <c r="UWR36" s="39"/>
      <c r="UWS36" s="39"/>
      <c r="UWT36" s="39"/>
      <c r="UWU36" s="40"/>
      <c r="UWV36" s="40"/>
      <c r="UWW36" s="40"/>
      <c r="UWX36" s="40"/>
      <c r="UWY36" s="19"/>
      <c r="UWZ36" s="19"/>
      <c r="UXA36" s="18"/>
      <c r="UXB36" s="18"/>
      <c r="UXC36" s="39"/>
      <c r="UXD36" s="39"/>
      <c r="UXE36" s="39"/>
      <c r="UXF36" s="39"/>
      <c r="UXG36" s="40"/>
      <c r="UXH36" s="40"/>
      <c r="UXI36" s="40"/>
      <c r="UXJ36" s="40"/>
      <c r="UXK36" s="19"/>
      <c r="UXL36" s="19"/>
      <c r="UXM36" s="18"/>
      <c r="UXN36" s="18"/>
      <c r="UXO36" s="39"/>
      <c r="UXP36" s="39"/>
      <c r="UXQ36" s="39"/>
      <c r="UXR36" s="39"/>
      <c r="UXS36" s="40"/>
      <c r="UXT36" s="40"/>
      <c r="UXU36" s="40"/>
      <c r="UXV36" s="40"/>
      <c r="UXW36" s="19"/>
      <c r="UXX36" s="19"/>
      <c r="UXY36" s="18"/>
      <c r="UXZ36" s="18"/>
      <c r="UYA36" s="39"/>
      <c r="UYB36" s="39"/>
      <c r="UYC36" s="39"/>
      <c r="UYD36" s="39"/>
      <c r="UYE36" s="40"/>
      <c r="UYF36" s="40"/>
      <c r="UYG36" s="40"/>
      <c r="UYH36" s="40"/>
      <c r="UYI36" s="19"/>
      <c r="UYJ36" s="19"/>
      <c r="UYK36" s="18"/>
      <c r="UYL36" s="18"/>
      <c r="UYM36" s="39"/>
      <c r="UYN36" s="39"/>
      <c r="UYO36" s="39"/>
      <c r="UYP36" s="39"/>
      <c r="UYQ36" s="40"/>
      <c r="UYR36" s="40"/>
      <c r="UYS36" s="40"/>
      <c r="UYT36" s="40"/>
      <c r="UYU36" s="19"/>
      <c r="UYV36" s="19"/>
      <c r="UYW36" s="18"/>
      <c r="UYX36" s="18"/>
      <c r="UYY36" s="39"/>
      <c r="UYZ36" s="39"/>
      <c r="UZA36" s="39"/>
      <c r="UZB36" s="39"/>
      <c r="UZC36" s="40"/>
      <c r="UZD36" s="40"/>
      <c r="UZE36" s="40"/>
      <c r="UZF36" s="40"/>
      <c r="UZG36" s="19"/>
      <c r="UZH36" s="19"/>
      <c r="UZI36" s="18"/>
      <c r="UZJ36" s="18"/>
      <c r="UZK36" s="39"/>
      <c r="UZL36" s="39"/>
      <c r="UZM36" s="39"/>
      <c r="UZN36" s="39"/>
      <c r="UZO36" s="40"/>
      <c r="UZP36" s="40"/>
      <c r="UZQ36" s="40"/>
      <c r="UZR36" s="40"/>
      <c r="UZS36" s="19"/>
      <c r="UZT36" s="19"/>
      <c r="UZU36" s="18"/>
      <c r="UZV36" s="18"/>
      <c r="UZW36" s="39"/>
      <c r="UZX36" s="39"/>
      <c r="UZY36" s="39"/>
      <c r="UZZ36" s="39"/>
      <c r="VAA36" s="40"/>
      <c r="VAB36" s="40"/>
      <c r="VAC36" s="40"/>
      <c r="VAD36" s="40"/>
      <c r="VAE36" s="19"/>
      <c r="VAF36" s="19"/>
      <c r="VAG36" s="18"/>
      <c r="VAH36" s="18"/>
      <c r="VAI36" s="39"/>
      <c r="VAJ36" s="39"/>
      <c r="VAK36" s="39"/>
      <c r="VAL36" s="39"/>
      <c r="VAM36" s="40"/>
      <c r="VAN36" s="40"/>
      <c r="VAO36" s="40"/>
      <c r="VAP36" s="40"/>
      <c r="VAQ36" s="19"/>
      <c r="VAR36" s="19"/>
      <c r="VAS36" s="18"/>
      <c r="VAT36" s="18"/>
      <c r="VAU36" s="39"/>
      <c r="VAV36" s="39"/>
      <c r="VAW36" s="39"/>
      <c r="VAX36" s="39"/>
      <c r="VAY36" s="40"/>
      <c r="VAZ36" s="40"/>
      <c r="VBA36" s="40"/>
      <c r="VBB36" s="40"/>
      <c r="VBC36" s="19"/>
      <c r="VBD36" s="19"/>
      <c r="VBE36" s="18"/>
      <c r="VBF36" s="18"/>
      <c r="VBG36" s="39"/>
      <c r="VBH36" s="39"/>
      <c r="VBI36" s="39"/>
      <c r="VBJ36" s="39"/>
      <c r="VBK36" s="40"/>
      <c r="VBL36" s="40"/>
      <c r="VBM36" s="40"/>
      <c r="VBN36" s="40"/>
      <c r="VBO36" s="19"/>
      <c r="VBP36" s="19"/>
      <c r="VBQ36" s="18"/>
      <c r="VBR36" s="18"/>
      <c r="VBS36" s="39"/>
      <c r="VBT36" s="39"/>
      <c r="VBU36" s="39"/>
      <c r="VBV36" s="39"/>
      <c r="VBW36" s="40"/>
      <c r="VBX36" s="40"/>
      <c r="VBY36" s="40"/>
      <c r="VBZ36" s="40"/>
      <c r="VCA36" s="19"/>
      <c r="VCB36" s="19"/>
      <c r="VCC36" s="18"/>
      <c r="VCD36" s="18"/>
      <c r="VCE36" s="39"/>
      <c r="VCF36" s="39"/>
      <c r="VCG36" s="39"/>
      <c r="VCH36" s="39"/>
      <c r="VCI36" s="40"/>
      <c r="VCJ36" s="40"/>
      <c r="VCK36" s="40"/>
      <c r="VCL36" s="40"/>
      <c r="VCM36" s="19"/>
      <c r="VCN36" s="19"/>
      <c r="VCO36" s="18"/>
      <c r="VCP36" s="18"/>
      <c r="VCQ36" s="39"/>
      <c r="VCR36" s="39"/>
      <c r="VCS36" s="39"/>
      <c r="VCT36" s="39"/>
      <c r="VCU36" s="40"/>
      <c r="VCV36" s="40"/>
      <c r="VCW36" s="40"/>
      <c r="VCX36" s="40"/>
      <c r="VCY36" s="19"/>
      <c r="VCZ36" s="19"/>
      <c r="VDA36" s="18"/>
      <c r="VDB36" s="18"/>
      <c r="VDC36" s="39"/>
      <c r="VDD36" s="39"/>
      <c r="VDE36" s="39"/>
      <c r="VDF36" s="39"/>
      <c r="VDG36" s="40"/>
      <c r="VDH36" s="40"/>
      <c r="VDI36" s="40"/>
      <c r="VDJ36" s="40"/>
      <c r="VDK36" s="19"/>
      <c r="VDL36" s="19"/>
      <c r="VDM36" s="18"/>
      <c r="VDN36" s="18"/>
      <c r="VDO36" s="39"/>
      <c r="VDP36" s="39"/>
      <c r="VDQ36" s="39"/>
      <c r="VDR36" s="39"/>
      <c r="VDS36" s="40"/>
      <c r="VDT36" s="40"/>
      <c r="VDU36" s="40"/>
      <c r="VDV36" s="40"/>
      <c r="VDW36" s="19"/>
      <c r="VDX36" s="19"/>
      <c r="VDY36" s="18"/>
      <c r="VDZ36" s="18"/>
      <c r="VEA36" s="39"/>
      <c r="VEB36" s="39"/>
      <c r="VEC36" s="39"/>
      <c r="VED36" s="39"/>
      <c r="VEE36" s="40"/>
      <c r="VEF36" s="40"/>
      <c r="VEG36" s="40"/>
      <c r="VEH36" s="40"/>
      <c r="VEI36" s="19"/>
      <c r="VEJ36" s="19"/>
      <c r="VEK36" s="18"/>
      <c r="VEL36" s="18"/>
      <c r="VEM36" s="39"/>
      <c r="VEN36" s="39"/>
      <c r="VEO36" s="39"/>
      <c r="VEP36" s="39"/>
      <c r="VEQ36" s="40"/>
      <c r="VER36" s="40"/>
      <c r="VES36" s="40"/>
      <c r="VET36" s="40"/>
      <c r="VEU36" s="19"/>
      <c r="VEV36" s="19"/>
      <c r="VEW36" s="18"/>
      <c r="VEX36" s="18"/>
      <c r="VEY36" s="39"/>
      <c r="VEZ36" s="39"/>
      <c r="VFA36" s="39"/>
      <c r="VFB36" s="39"/>
      <c r="VFC36" s="40"/>
      <c r="VFD36" s="40"/>
      <c r="VFE36" s="40"/>
      <c r="VFF36" s="40"/>
      <c r="VFG36" s="19"/>
      <c r="VFH36" s="19"/>
      <c r="VFI36" s="18"/>
      <c r="VFJ36" s="18"/>
      <c r="VFK36" s="39"/>
      <c r="VFL36" s="39"/>
      <c r="VFM36" s="39"/>
      <c r="VFN36" s="39"/>
      <c r="VFO36" s="40"/>
      <c r="VFP36" s="40"/>
      <c r="VFQ36" s="40"/>
      <c r="VFR36" s="40"/>
      <c r="VFS36" s="19"/>
      <c r="VFT36" s="19"/>
      <c r="VFU36" s="18"/>
      <c r="VFV36" s="18"/>
      <c r="VFW36" s="39"/>
      <c r="VFX36" s="39"/>
      <c r="VFY36" s="39"/>
      <c r="VFZ36" s="39"/>
      <c r="VGA36" s="40"/>
      <c r="VGB36" s="40"/>
      <c r="VGC36" s="40"/>
      <c r="VGD36" s="40"/>
      <c r="VGE36" s="19"/>
      <c r="VGF36" s="19"/>
      <c r="VGG36" s="18"/>
      <c r="VGH36" s="18"/>
      <c r="VGI36" s="39"/>
      <c r="VGJ36" s="39"/>
      <c r="VGK36" s="39"/>
      <c r="VGL36" s="39"/>
      <c r="VGM36" s="40"/>
      <c r="VGN36" s="40"/>
      <c r="VGO36" s="40"/>
      <c r="VGP36" s="40"/>
      <c r="VGQ36" s="19"/>
      <c r="VGR36" s="19"/>
      <c r="VGS36" s="18"/>
      <c r="VGT36" s="18"/>
      <c r="VGU36" s="39"/>
      <c r="VGV36" s="39"/>
      <c r="VGW36" s="39"/>
      <c r="VGX36" s="39"/>
      <c r="VGY36" s="40"/>
      <c r="VGZ36" s="40"/>
      <c r="VHA36" s="40"/>
      <c r="VHB36" s="40"/>
      <c r="VHC36" s="19"/>
      <c r="VHD36" s="19"/>
      <c r="VHE36" s="18"/>
      <c r="VHF36" s="18"/>
      <c r="VHG36" s="39"/>
      <c r="VHH36" s="39"/>
      <c r="VHI36" s="39"/>
      <c r="VHJ36" s="39"/>
      <c r="VHK36" s="40"/>
      <c r="VHL36" s="40"/>
      <c r="VHM36" s="40"/>
      <c r="VHN36" s="40"/>
      <c r="VHO36" s="19"/>
      <c r="VHP36" s="19"/>
      <c r="VHQ36" s="18"/>
      <c r="VHR36" s="18"/>
      <c r="VHS36" s="39"/>
      <c r="VHT36" s="39"/>
      <c r="VHU36" s="39"/>
      <c r="VHV36" s="39"/>
      <c r="VHW36" s="40"/>
      <c r="VHX36" s="40"/>
      <c r="VHY36" s="40"/>
      <c r="VHZ36" s="40"/>
      <c r="VIA36" s="19"/>
      <c r="VIB36" s="19"/>
      <c r="VIC36" s="18"/>
      <c r="VID36" s="18"/>
      <c r="VIE36" s="39"/>
      <c r="VIF36" s="39"/>
      <c r="VIG36" s="39"/>
      <c r="VIH36" s="39"/>
      <c r="VII36" s="40"/>
      <c r="VIJ36" s="40"/>
      <c r="VIK36" s="40"/>
      <c r="VIL36" s="40"/>
      <c r="VIM36" s="19"/>
      <c r="VIN36" s="19"/>
      <c r="VIO36" s="18"/>
      <c r="VIP36" s="18"/>
      <c r="VIQ36" s="39"/>
      <c r="VIR36" s="39"/>
      <c r="VIS36" s="39"/>
      <c r="VIT36" s="39"/>
      <c r="VIU36" s="40"/>
      <c r="VIV36" s="40"/>
      <c r="VIW36" s="40"/>
      <c r="VIX36" s="40"/>
      <c r="VIY36" s="19"/>
      <c r="VIZ36" s="19"/>
      <c r="VJA36" s="18"/>
      <c r="VJB36" s="18"/>
      <c r="VJC36" s="39"/>
      <c r="VJD36" s="39"/>
      <c r="VJE36" s="39"/>
      <c r="VJF36" s="39"/>
      <c r="VJG36" s="40"/>
      <c r="VJH36" s="40"/>
      <c r="VJI36" s="40"/>
      <c r="VJJ36" s="40"/>
      <c r="VJK36" s="19"/>
      <c r="VJL36" s="19"/>
      <c r="VJM36" s="18"/>
      <c r="VJN36" s="18"/>
      <c r="VJO36" s="39"/>
      <c r="VJP36" s="39"/>
      <c r="VJQ36" s="39"/>
      <c r="VJR36" s="39"/>
      <c r="VJS36" s="40"/>
      <c r="VJT36" s="40"/>
      <c r="VJU36" s="40"/>
      <c r="VJV36" s="40"/>
      <c r="VJW36" s="19"/>
      <c r="VJX36" s="19"/>
      <c r="VJY36" s="18"/>
      <c r="VJZ36" s="18"/>
      <c r="VKA36" s="39"/>
      <c r="VKB36" s="39"/>
      <c r="VKC36" s="39"/>
      <c r="VKD36" s="39"/>
      <c r="VKE36" s="40"/>
      <c r="VKF36" s="40"/>
      <c r="VKG36" s="40"/>
      <c r="VKH36" s="40"/>
      <c r="VKI36" s="19"/>
      <c r="VKJ36" s="19"/>
      <c r="VKK36" s="18"/>
      <c r="VKL36" s="18"/>
      <c r="VKM36" s="39"/>
      <c r="VKN36" s="39"/>
      <c r="VKO36" s="39"/>
      <c r="VKP36" s="39"/>
      <c r="VKQ36" s="40"/>
      <c r="VKR36" s="40"/>
      <c r="VKS36" s="40"/>
      <c r="VKT36" s="40"/>
      <c r="VKU36" s="19"/>
      <c r="VKV36" s="19"/>
      <c r="VKW36" s="18"/>
      <c r="VKX36" s="18"/>
      <c r="VKY36" s="39"/>
      <c r="VKZ36" s="39"/>
      <c r="VLA36" s="39"/>
      <c r="VLB36" s="39"/>
      <c r="VLC36" s="40"/>
      <c r="VLD36" s="40"/>
      <c r="VLE36" s="40"/>
      <c r="VLF36" s="40"/>
      <c r="VLG36" s="19"/>
      <c r="VLH36" s="19"/>
      <c r="VLI36" s="18"/>
      <c r="VLJ36" s="18"/>
      <c r="VLK36" s="39"/>
      <c r="VLL36" s="39"/>
      <c r="VLM36" s="39"/>
      <c r="VLN36" s="39"/>
      <c r="VLO36" s="40"/>
      <c r="VLP36" s="40"/>
      <c r="VLQ36" s="40"/>
      <c r="VLR36" s="40"/>
      <c r="VLS36" s="19"/>
      <c r="VLT36" s="19"/>
      <c r="VLU36" s="18"/>
      <c r="VLV36" s="18"/>
      <c r="VLW36" s="39"/>
      <c r="VLX36" s="39"/>
      <c r="VLY36" s="39"/>
      <c r="VLZ36" s="39"/>
      <c r="VMA36" s="40"/>
      <c r="VMB36" s="40"/>
      <c r="VMC36" s="40"/>
      <c r="VMD36" s="40"/>
      <c r="VME36" s="19"/>
      <c r="VMF36" s="19"/>
      <c r="VMG36" s="18"/>
      <c r="VMH36" s="18"/>
      <c r="VMI36" s="39"/>
      <c r="VMJ36" s="39"/>
      <c r="VMK36" s="39"/>
      <c r="VML36" s="39"/>
      <c r="VMM36" s="40"/>
      <c r="VMN36" s="40"/>
      <c r="VMO36" s="40"/>
      <c r="VMP36" s="40"/>
      <c r="VMQ36" s="19"/>
      <c r="VMR36" s="19"/>
      <c r="VMS36" s="18"/>
      <c r="VMT36" s="18"/>
      <c r="VMU36" s="39"/>
      <c r="VMV36" s="39"/>
      <c r="VMW36" s="39"/>
      <c r="VMX36" s="39"/>
      <c r="VMY36" s="40"/>
      <c r="VMZ36" s="40"/>
      <c r="VNA36" s="40"/>
      <c r="VNB36" s="40"/>
      <c r="VNC36" s="19"/>
      <c r="VND36" s="19"/>
      <c r="VNE36" s="18"/>
      <c r="VNF36" s="18"/>
      <c r="VNG36" s="39"/>
      <c r="VNH36" s="39"/>
      <c r="VNI36" s="39"/>
      <c r="VNJ36" s="39"/>
      <c r="VNK36" s="40"/>
      <c r="VNL36" s="40"/>
      <c r="VNM36" s="40"/>
      <c r="VNN36" s="40"/>
      <c r="VNO36" s="19"/>
      <c r="VNP36" s="19"/>
      <c r="VNQ36" s="18"/>
      <c r="VNR36" s="18"/>
      <c r="VNS36" s="39"/>
      <c r="VNT36" s="39"/>
      <c r="VNU36" s="39"/>
      <c r="VNV36" s="39"/>
      <c r="VNW36" s="40"/>
      <c r="VNX36" s="40"/>
      <c r="VNY36" s="40"/>
      <c r="VNZ36" s="40"/>
      <c r="VOA36" s="19"/>
      <c r="VOB36" s="19"/>
      <c r="VOC36" s="18"/>
      <c r="VOD36" s="18"/>
      <c r="VOE36" s="39"/>
      <c r="VOF36" s="39"/>
      <c r="VOG36" s="39"/>
      <c r="VOH36" s="39"/>
      <c r="VOI36" s="40"/>
      <c r="VOJ36" s="40"/>
      <c r="VOK36" s="40"/>
      <c r="VOL36" s="40"/>
      <c r="VOM36" s="19"/>
      <c r="VON36" s="19"/>
      <c r="VOO36" s="18"/>
      <c r="VOP36" s="18"/>
      <c r="VOQ36" s="39"/>
      <c r="VOR36" s="39"/>
      <c r="VOS36" s="39"/>
      <c r="VOT36" s="39"/>
      <c r="VOU36" s="40"/>
      <c r="VOV36" s="40"/>
      <c r="VOW36" s="40"/>
      <c r="VOX36" s="40"/>
      <c r="VOY36" s="19"/>
      <c r="VOZ36" s="19"/>
      <c r="VPA36" s="18"/>
      <c r="VPB36" s="18"/>
      <c r="VPC36" s="39"/>
      <c r="VPD36" s="39"/>
      <c r="VPE36" s="39"/>
      <c r="VPF36" s="39"/>
      <c r="VPG36" s="40"/>
      <c r="VPH36" s="40"/>
      <c r="VPI36" s="40"/>
      <c r="VPJ36" s="40"/>
      <c r="VPK36" s="19"/>
      <c r="VPL36" s="19"/>
      <c r="VPM36" s="18"/>
      <c r="VPN36" s="18"/>
      <c r="VPO36" s="39"/>
      <c r="VPP36" s="39"/>
      <c r="VPQ36" s="39"/>
      <c r="VPR36" s="39"/>
      <c r="VPS36" s="40"/>
      <c r="VPT36" s="40"/>
      <c r="VPU36" s="40"/>
      <c r="VPV36" s="40"/>
      <c r="VPW36" s="19"/>
      <c r="VPX36" s="19"/>
      <c r="VPY36" s="18"/>
      <c r="VPZ36" s="18"/>
      <c r="VQA36" s="39"/>
      <c r="VQB36" s="39"/>
      <c r="VQC36" s="39"/>
      <c r="VQD36" s="39"/>
      <c r="VQE36" s="40"/>
      <c r="VQF36" s="40"/>
      <c r="VQG36" s="40"/>
      <c r="VQH36" s="40"/>
      <c r="VQI36" s="19"/>
      <c r="VQJ36" s="19"/>
      <c r="VQK36" s="18"/>
      <c r="VQL36" s="18"/>
      <c r="VQM36" s="39"/>
      <c r="VQN36" s="39"/>
      <c r="VQO36" s="39"/>
      <c r="VQP36" s="39"/>
      <c r="VQQ36" s="40"/>
      <c r="VQR36" s="40"/>
      <c r="VQS36" s="40"/>
      <c r="VQT36" s="40"/>
      <c r="VQU36" s="19"/>
      <c r="VQV36" s="19"/>
      <c r="VQW36" s="18"/>
      <c r="VQX36" s="18"/>
      <c r="VQY36" s="39"/>
      <c r="VQZ36" s="39"/>
      <c r="VRA36" s="39"/>
      <c r="VRB36" s="39"/>
      <c r="VRC36" s="40"/>
      <c r="VRD36" s="40"/>
      <c r="VRE36" s="40"/>
      <c r="VRF36" s="40"/>
      <c r="VRG36" s="19"/>
      <c r="VRH36" s="19"/>
      <c r="VRI36" s="18"/>
      <c r="VRJ36" s="18"/>
      <c r="VRK36" s="39"/>
      <c r="VRL36" s="39"/>
      <c r="VRM36" s="39"/>
      <c r="VRN36" s="39"/>
      <c r="VRO36" s="40"/>
      <c r="VRP36" s="40"/>
      <c r="VRQ36" s="40"/>
      <c r="VRR36" s="40"/>
      <c r="VRS36" s="19"/>
      <c r="VRT36" s="19"/>
      <c r="VRU36" s="18"/>
      <c r="VRV36" s="18"/>
      <c r="VRW36" s="39"/>
      <c r="VRX36" s="39"/>
      <c r="VRY36" s="39"/>
      <c r="VRZ36" s="39"/>
      <c r="VSA36" s="40"/>
      <c r="VSB36" s="40"/>
      <c r="VSC36" s="40"/>
      <c r="VSD36" s="40"/>
      <c r="VSE36" s="19"/>
      <c r="VSF36" s="19"/>
      <c r="VSG36" s="18"/>
      <c r="VSH36" s="18"/>
      <c r="VSI36" s="39"/>
      <c r="VSJ36" s="39"/>
      <c r="VSK36" s="39"/>
      <c r="VSL36" s="39"/>
      <c r="VSM36" s="40"/>
      <c r="VSN36" s="40"/>
      <c r="VSO36" s="40"/>
      <c r="VSP36" s="40"/>
      <c r="VSQ36" s="19"/>
      <c r="VSR36" s="19"/>
      <c r="VSS36" s="18"/>
      <c r="VST36" s="18"/>
      <c r="VSU36" s="39"/>
      <c r="VSV36" s="39"/>
      <c r="VSW36" s="39"/>
      <c r="VSX36" s="39"/>
      <c r="VSY36" s="40"/>
      <c r="VSZ36" s="40"/>
      <c r="VTA36" s="40"/>
      <c r="VTB36" s="40"/>
      <c r="VTC36" s="19"/>
      <c r="VTD36" s="19"/>
      <c r="VTE36" s="18"/>
      <c r="VTF36" s="18"/>
      <c r="VTG36" s="39"/>
      <c r="VTH36" s="39"/>
      <c r="VTI36" s="39"/>
      <c r="VTJ36" s="39"/>
      <c r="VTK36" s="40"/>
      <c r="VTL36" s="40"/>
      <c r="VTM36" s="40"/>
      <c r="VTN36" s="40"/>
      <c r="VTO36" s="19"/>
      <c r="VTP36" s="19"/>
      <c r="VTQ36" s="18"/>
      <c r="VTR36" s="18"/>
      <c r="VTS36" s="39"/>
      <c r="VTT36" s="39"/>
      <c r="VTU36" s="39"/>
      <c r="VTV36" s="39"/>
      <c r="VTW36" s="40"/>
      <c r="VTX36" s="40"/>
      <c r="VTY36" s="40"/>
      <c r="VTZ36" s="40"/>
      <c r="VUA36" s="19"/>
      <c r="VUB36" s="19"/>
      <c r="VUC36" s="18"/>
      <c r="VUD36" s="18"/>
      <c r="VUE36" s="39"/>
      <c r="VUF36" s="39"/>
      <c r="VUG36" s="39"/>
      <c r="VUH36" s="39"/>
      <c r="VUI36" s="40"/>
      <c r="VUJ36" s="40"/>
      <c r="VUK36" s="40"/>
      <c r="VUL36" s="40"/>
      <c r="VUM36" s="19"/>
      <c r="VUN36" s="19"/>
      <c r="VUO36" s="18"/>
      <c r="VUP36" s="18"/>
      <c r="VUQ36" s="39"/>
      <c r="VUR36" s="39"/>
      <c r="VUS36" s="39"/>
      <c r="VUT36" s="39"/>
      <c r="VUU36" s="40"/>
      <c r="VUV36" s="40"/>
      <c r="VUW36" s="40"/>
      <c r="VUX36" s="40"/>
      <c r="VUY36" s="19"/>
      <c r="VUZ36" s="19"/>
      <c r="VVA36" s="18"/>
      <c r="VVB36" s="18"/>
      <c r="VVC36" s="39"/>
      <c r="VVD36" s="39"/>
      <c r="VVE36" s="39"/>
      <c r="VVF36" s="39"/>
      <c r="VVG36" s="40"/>
      <c r="VVH36" s="40"/>
      <c r="VVI36" s="40"/>
      <c r="VVJ36" s="40"/>
      <c r="VVK36" s="19"/>
      <c r="VVL36" s="19"/>
      <c r="VVM36" s="18"/>
      <c r="VVN36" s="18"/>
      <c r="VVO36" s="39"/>
      <c r="VVP36" s="39"/>
      <c r="VVQ36" s="39"/>
      <c r="VVR36" s="39"/>
      <c r="VVS36" s="40"/>
      <c r="VVT36" s="40"/>
      <c r="VVU36" s="40"/>
      <c r="VVV36" s="40"/>
      <c r="VVW36" s="19"/>
      <c r="VVX36" s="19"/>
      <c r="VVY36" s="18"/>
      <c r="VVZ36" s="18"/>
      <c r="VWA36" s="39"/>
      <c r="VWB36" s="39"/>
      <c r="VWC36" s="39"/>
      <c r="VWD36" s="39"/>
      <c r="VWE36" s="40"/>
      <c r="VWF36" s="40"/>
      <c r="VWG36" s="40"/>
      <c r="VWH36" s="40"/>
      <c r="VWI36" s="19"/>
      <c r="VWJ36" s="19"/>
      <c r="VWK36" s="18"/>
      <c r="VWL36" s="18"/>
      <c r="VWM36" s="39"/>
      <c r="VWN36" s="39"/>
      <c r="VWO36" s="39"/>
      <c r="VWP36" s="39"/>
      <c r="VWQ36" s="40"/>
      <c r="VWR36" s="40"/>
      <c r="VWS36" s="40"/>
      <c r="VWT36" s="40"/>
      <c r="VWU36" s="19"/>
      <c r="VWV36" s="19"/>
      <c r="VWW36" s="18"/>
      <c r="VWX36" s="18"/>
      <c r="VWY36" s="39"/>
      <c r="VWZ36" s="39"/>
      <c r="VXA36" s="39"/>
      <c r="VXB36" s="39"/>
      <c r="VXC36" s="40"/>
      <c r="VXD36" s="40"/>
      <c r="VXE36" s="40"/>
      <c r="VXF36" s="40"/>
      <c r="VXG36" s="19"/>
      <c r="VXH36" s="19"/>
      <c r="VXI36" s="18"/>
      <c r="VXJ36" s="18"/>
      <c r="VXK36" s="39"/>
      <c r="VXL36" s="39"/>
      <c r="VXM36" s="39"/>
      <c r="VXN36" s="39"/>
      <c r="VXO36" s="40"/>
      <c r="VXP36" s="40"/>
      <c r="VXQ36" s="40"/>
      <c r="VXR36" s="40"/>
      <c r="VXS36" s="19"/>
      <c r="VXT36" s="19"/>
      <c r="VXU36" s="18"/>
      <c r="VXV36" s="18"/>
      <c r="VXW36" s="39"/>
      <c r="VXX36" s="39"/>
      <c r="VXY36" s="39"/>
      <c r="VXZ36" s="39"/>
      <c r="VYA36" s="40"/>
      <c r="VYB36" s="40"/>
      <c r="VYC36" s="40"/>
      <c r="VYD36" s="40"/>
      <c r="VYE36" s="19"/>
      <c r="VYF36" s="19"/>
      <c r="VYG36" s="18"/>
      <c r="VYH36" s="18"/>
      <c r="VYI36" s="39"/>
      <c r="VYJ36" s="39"/>
      <c r="VYK36" s="39"/>
      <c r="VYL36" s="39"/>
      <c r="VYM36" s="40"/>
      <c r="VYN36" s="40"/>
      <c r="VYO36" s="40"/>
      <c r="VYP36" s="40"/>
      <c r="VYQ36" s="19"/>
      <c r="VYR36" s="19"/>
      <c r="VYS36" s="18"/>
      <c r="VYT36" s="18"/>
      <c r="VYU36" s="39"/>
      <c r="VYV36" s="39"/>
      <c r="VYW36" s="39"/>
      <c r="VYX36" s="39"/>
      <c r="VYY36" s="40"/>
      <c r="VYZ36" s="40"/>
      <c r="VZA36" s="40"/>
      <c r="VZB36" s="40"/>
      <c r="VZC36" s="19"/>
      <c r="VZD36" s="19"/>
      <c r="VZE36" s="18"/>
      <c r="VZF36" s="18"/>
      <c r="VZG36" s="39"/>
      <c r="VZH36" s="39"/>
      <c r="VZI36" s="39"/>
      <c r="VZJ36" s="39"/>
      <c r="VZK36" s="40"/>
      <c r="VZL36" s="40"/>
      <c r="VZM36" s="40"/>
      <c r="VZN36" s="40"/>
      <c r="VZO36" s="19"/>
      <c r="VZP36" s="19"/>
      <c r="VZQ36" s="18"/>
      <c r="VZR36" s="18"/>
      <c r="VZS36" s="39"/>
      <c r="VZT36" s="39"/>
      <c r="VZU36" s="39"/>
      <c r="VZV36" s="39"/>
      <c r="VZW36" s="40"/>
      <c r="VZX36" s="40"/>
      <c r="VZY36" s="40"/>
      <c r="VZZ36" s="40"/>
      <c r="WAA36" s="19"/>
      <c r="WAB36" s="19"/>
      <c r="WAC36" s="18"/>
      <c r="WAD36" s="18"/>
      <c r="WAE36" s="39"/>
      <c r="WAF36" s="39"/>
      <c r="WAG36" s="39"/>
      <c r="WAH36" s="39"/>
      <c r="WAI36" s="40"/>
      <c r="WAJ36" s="40"/>
      <c r="WAK36" s="40"/>
      <c r="WAL36" s="40"/>
      <c r="WAM36" s="19"/>
      <c r="WAN36" s="19"/>
      <c r="WAO36" s="18"/>
      <c r="WAP36" s="18"/>
      <c r="WAQ36" s="39"/>
      <c r="WAR36" s="39"/>
      <c r="WAS36" s="39"/>
      <c r="WAT36" s="39"/>
      <c r="WAU36" s="40"/>
      <c r="WAV36" s="40"/>
      <c r="WAW36" s="40"/>
      <c r="WAX36" s="40"/>
      <c r="WAY36" s="19"/>
      <c r="WAZ36" s="19"/>
      <c r="WBA36" s="18"/>
      <c r="WBB36" s="18"/>
      <c r="WBC36" s="39"/>
      <c r="WBD36" s="39"/>
      <c r="WBE36" s="39"/>
      <c r="WBF36" s="39"/>
      <c r="WBG36" s="40"/>
      <c r="WBH36" s="40"/>
      <c r="WBI36" s="40"/>
      <c r="WBJ36" s="40"/>
      <c r="WBK36" s="19"/>
      <c r="WBL36" s="19"/>
      <c r="WBM36" s="18"/>
      <c r="WBN36" s="18"/>
      <c r="WBO36" s="39"/>
      <c r="WBP36" s="39"/>
      <c r="WBQ36" s="39"/>
      <c r="WBR36" s="39"/>
      <c r="WBS36" s="40"/>
      <c r="WBT36" s="40"/>
      <c r="WBU36" s="40"/>
      <c r="WBV36" s="40"/>
      <c r="WBW36" s="19"/>
      <c r="WBX36" s="19"/>
      <c r="WBY36" s="18"/>
      <c r="WBZ36" s="18"/>
      <c r="WCA36" s="39"/>
      <c r="WCB36" s="39"/>
      <c r="WCC36" s="39"/>
      <c r="WCD36" s="39"/>
      <c r="WCE36" s="40"/>
      <c r="WCF36" s="40"/>
      <c r="WCG36" s="40"/>
      <c r="WCH36" s="40"/>
      <c r="WCI36" s="19"/>
      <c r="WCJ36" s="19"/>
      <c r="WCK36" s="18"/>
      <c r="WCL36" s="18"/>
      <c r="WCM36" s="39"/>
      <c r="WCN36" s="39"/>
      <c r="WCO36" s="39"/>
      <c r="WCP36" s="39"/>
      <c r="WCQ36" s="40"/>
      <c r="WCR36" s="40"/>
      <c r="WCS36" s="40"/>
      <c r="WCT36" s="40"/>
      <c r="WCU36" s="19"/>
      <c r="WCV36" s="19"/>
      <c r="WCW36" s="18"/>
      <c r="WCX36" s="18"/>
      <c r="WCY36" s="39"/>
      <c r="WCZ36" s="39"/>
      <c r="WDA36" s="39"/>
      <c r="WDB36" s="39"/>
      <c r="WDC36" s="40"/>
      <c r="WDD36" s="40"/>
      <c r="WDE36" s="40"/>
      <c r="WDF36" s="40"/>
      <c r="WDG36" s="19"/>
      <c r="WDH36" s="19"/>
      <c r="WDI36" s="18"/>
      <c r="WDJ36" s="18"/>
      <c r="WDK36" s="39"/>
      <c r="WDL36" s="39"/>
      <c r="WDM36" s="39"/>
      <c r="WDN36" s="39"/>
      <c r="WDO36" s="40"/>
      <c r="WDP36" s="40"/>
      <c r="WDQ36" s="40"/>
      <c r="WDR36" s="40"/>
      <c r="WDS36" s="19"/>
      <c r="WDT36" s="19"/>
      <c r="WDU36" s="18"/>
      <c r="WDV36" s="18"/>
      <c r="WDW36" s="39"/>
      <c r="WDX36" s="39"/>
      <c r="WDY36" s="39"/>
      <c r="WDZ36" s="39"/>
      <c r="WEA36" s="40"/>
      <c r="WEB36" s="40"/>
      <c r="WEC36" s="40"/>
      <c r="WED36" s="40"/>
      <c r="WEE36" s="19"/>
      <c r="WEF36" s="19"/>
      <c r="WEG36" s="18"/>
      <c r="WEH36" s="18"/>
      <c r="WEI36" s="39"/>
      <c r="WEJ36" s="39"/>
      <c r="WEK36" s="39"/>
      <c r="WEL36" s="39"/>
      <c r="WEM36" s="40"/>
      <c r="WEN36" s="40"/>
      <c r="WEO36" s="40"/>
      <c r="WEP36" s="40"/>
      <c r="WEQ36" s="19"/>
      <c r="WER36" s="19"/>
      <c r="WES36" s="18"/>
      <c r="WET36" s="18"/>
      <c r="WEU36" s="39"/>
      <c r="WEV36" s="39"/>
      <c r="WEW36" s="39"/>
      <c r="WEX36" s="39"/>
      <c r="WEY36" s="40"/>
      <c r="WEZ36" s="40"/>
      <c r="WFA36" s="40"/>
      <c r="WFB36" s="40"/>
      <c r="WFC36" s="19"/>
      <c r="WFD36" s="19"/>
      <c r="WFE36" s="18"/>
      <c r="WFF36" s="18"/>
      <c r="WFG36" s="39"/>
      <c r="WFH36" s="39"/>
      <c r="WFI36" s="39"/>
      <c r="WFJ36" s="39"/>
      <c r="WFK36" s="40"/>
      <c r="WFL36" s="40"/>
      <c r="WFM36" s="40"/>
      <c r="WFN36" s="40"/>
      <c r="WFO36" s="19"/>
      <c r="WFP36" s="19"/>
      <c r="WFQ36" s="18"/>
      <c r="WFR36" s="18"/>
      <c r="WFS36" s="39"/>
      <c r="WFT36" s="39"/>
      <c r="WFU36" s="39"/>
      <c r="WFV36" s="39"/>
      <c r="WFW36" s="40"/>
      <c r="WFX36" s="40"/>
      <c r="WFY36" s="40"/>
      <c r="WFZ36" s="40"/>
      <c r="WGA36" s="19"/>
      <c r="WGB36" s="19"/>
      <c r="WGC36" s="18"/>
      <c r="WGD36" s="18"/>
      <c r="WGE36" s="39"/>
      <c r="WGF36" s="39"/>
      <c r="WGG36" s="39"/>
      <c r="WGH36" s="39"/>
      <c r="WGI36" s="40"/>
      <c r="WGJ36" s="40"/>
      <c r="WGK36" s="40"/>
      <c r="WGL36" s="40"/>
      <c r="WGM36" s="19"/>
      <c r="WGN36" s="19"/>
      <c r="WGO36" s="18"/>
      <c r="WGP36" s="18"/>
      <c r="WGQ36" s="39"/>
      <c r="WGR36" s="39"/>
      <c r="WGS36" s="39"/>
      <c r="WGT36" s="39"/>
      <c r="WGU36" s="40"/>
      <c r="WGV36" s="40"/>
      <c r="WGW36" s="40"/>
      <c r="WGX36" s="40"/>
      <c r="WGY36" s="19"/>
      <c r="WGZ36" s="19"/>
      <c r="WHA36" s="18"/>
      <c r="WHB36" s="18"/>
      <c r="WHC36" s="39"/>
      <c r="WHD36" s="39"/>
      <c r="WHE36" s="39"/>
      <c r="WHF36" s="39"/>
      <c r="WHG36" s="40"/>
      <c r="WHH36" s="40"/>
      <c r="WHI36" s="40"/>
      <c r="WHJ36" s="40"/>
      <c r="WHK36" s="19"/>
      <c r="WHL36" s="19"/>
      <c r="WHM36" s="18"/>
      <c r="WHN36" s="18"/>
      <c r="WHO36" s="39"/>
      <c r="WHP36" s="39"/>
      <c r="WHQ36" s="39"/>
      <c r="WHR36" s="39"/>
      <c r="WHS36" s="40"/>
      <c r="WHT36" s="40"/>
      <c r="WHU36" s="40"/>
      <c r="WHV36" s="40"/>
      <c r="WHW36" s="19"/>
      <c r="WHX36" s="19"/>
      <c r="WHY36" s="18"/>
      <c r="WHZ36" s="18"/>
      <c r="WIA36" s="39"/>
      <c r="WIB36" s="39"/>
      <c r="WIC36" s="39"/>
      <c r="WID36" s="39"/>
      <c r="WIE36" s="40"/>
      <c r="WIF36" s="40"/>
      <c r="WIG36" s="40"/>
      <c r="WIH36" s="40"/>
      <c r="WII36" s="19"/>
      <c r="WIJ36" s="19"/>
      <c r="WIK36" s="18"/>
      <c r="WIL36" s="18"/>
      <c r="WIM36" s="39"/>
      <c r="WIN36" s="39"/>
      <c r="WIO36" s="39"/>
      <c r="WIP36" s="39"/>
      <c r="WIQ36" s="40"/>
      <c r="WIR36" s="40"/>
      <c r="WIS36" s="40"/>
      <c r="WIT36" s="40"/>
      <c r="WIU36" s="19"/>
      <c r="WIV36" s="19"/>
      <c r="WIW36" s="18"/>
      <c r="WIX36" s="18"/>
      <c r="WIY36" s="39"/>
      <c r="WIZ36" s="39"/>
      <c r="WJA36" s="39"/>
      <c r="WJB36" s="39"/>
      <c r="WJC36" s="40"/>
      <c r="WJD36" s="40"/>
      <c r="WJE36" s="40"/>
      <c r="WJF36" s="40"/>
      <c r="WJG36" s="19"/>
      <c r="WJH36" s="19"/>
      <c r="WJI36" s="18"/>
      <c r="WJJ36" s="18"/>
      <c r="WJK36" s="39"/>
      <c r="WJL36" s="39"/>
      <c r="WJM36" s="39"/>
      <c r="WJN36" s="39"/>
      <c r="WJO36" s="40"/>
      <c r="WJP36" s="40"/>
      <c r="WJQ36" s="40"/>
      <c r="WJR36" s="40"/>
      <c r="WJS36" s="19"/>
      <c r="WJT36" s="19"/>
      <c r="WJU36" s="18"/>
      <c r="WJV36" s="18"/>
      <c r="WJW36" s="39"/>
      <c r="WJX36" s="39"/>
      <c r="WJY36" s="39"/>
      <c r="WJZ36" s="39"/>
      <c r="WKA36" s="40"/>
      <c r="WKB36" s="40"/>
      <c r="WKC36" s="40"/>
      <c r="WKD36" s="40"/>
      <c r="WKE36" s="19"/>
      <c r="WKF36" s="19"/>
      <c r="WKG36" s="18"/>
      <c r="WKH36" s="18"/>
      <c r="WKI36" s="39"/>
      <c r="WKJ36" s="39"/>
      <c r="WKK36" s="39"/>
      <c r="WKL36" s="39"/>
      <c r="WKM36" s="40"/>
      <c r="WKN36" s="40"/>
      <c r="WKO36" s="40"/>
      <c r="WKP36" s="40"/>
      <c r="WKQ36" s="19"/>
      <c r="WKR36" s="19"/>
      <c r="WKS36" s="18"/>
      <c r="WKT36" s="18"/>
      <c r="WKU36" s="39"/>
      <c r="WKV36" s="39"/>
      <c r="WKW36" s="39"/>
      <c r="WKX36" s="39"/>
      <c r="WKY36" s="40"/>
      <c r="WKZ36" s="40"/>
      <c r="WLA36" s="40"/>
      <c r="WLB36" s="40"/>
      <c r="WLC36" s="19"/>
      <c r="WLD36" s="19"/>
      <c r="WLE36" s="18"/>
      <c r="WLF36" s="18"/>
      <c r="WLG36" s="39"/>
      <c r="WLH36" s="39"/>
      <c r="WLI36" s="39"/>
      <c r="WLJ36" s="39"/>
      <c r="WLK36" s="40"/>
      <c r="WLL36" s="40"/>
      <c r="WLM36" s="40"/>
      <c r="WLN36" s="40"/>
      <c r="WLO36" s="19"/>
      <c r="WLP36" s="19"/>
      <c r="WLQ36" s="18"/>
      <c r="WLR36" s="18"/>
      <c r="WLS36" s="39"/>
      <c r="WLT36" s="39"/>
      <c r="WLU36" s="39"/>
      <c r="WLV36" s="39"/>
      <c r="WLW36" s="40"/>
      <c r="WLX36" s="40"/>
      <c r="WLY36" s="40"/>
      <c r="WLZ36" s="40"/>
      <c r="WMA36" s="19"/>
      <c r="WMB36" s="19"/>
      <c r="WMC36" s="18"/>
      <c r="WMD36" s="18"/>
      <c r="WME36" s="39"/>
      <c r="WMF36" s="39"/>
      <c r="WMG36" s="39"/>
      <c r="WMH36" s="39"/>
      <c r="WMI36" s="40"/>
      <c r="WMJ36" s="40"/>
      <c r="WMK36" s="40"/>
      <c r="WML36" s="40"/>
      <c r="WMM36" s="19"/>
      <c r="WMN36" s="19"/>
      <c r="WMO36" s="18"/>
      <c r="WMP36" s="18"/>
      <c r="WMQ36" s="39"/>
      <c r="WMR36" s="39"/>
      <c r="WMS36" s="39"/>
      <c r="WMT36" s="39"/>
      <c r="WMU36" s="40"/>
      <c r="WMV36" s="40"/>
      <c r="WMW36" s="40"/>
      <c r="WMX36" s="40"/>
      <c r="WMY36" s="19"/>
      <c r="WMZ36" s="19"/>
      <c r="WNA36" s="18"/>
      <c r="WNB36" s="18"/>
      <c r="WNC36" s="39"/>
      <c r="WND36" s="39"/>
      <c r="WNE36" s="39"/>
      <c r="WNF36" s="39"/>
      <c r="WNG36" s="40"/>
      <c r="WNH36" s="40"/>
      <c r="WNI36" s="40"/>
      <c r="WNJ36" s="40"/>
      <c r="WNK36" s="19"/>
      <c r="WNL36" s="19"/>
      <c r="WNM36" s="18"/>
      <c r="WNN36" s="18"/>
      <c r="WNO36" s="39"/>
      <c r="WNP36" s="39"/>
      <c r="WNQ36" s="39"/>
      <c r="WNR36" s="39"/>
      <c r="WNS36" s="40"/>
      <c r="WNT36" s="40"/>
      <c r="WNU36" s="40"/>
      <c r="WNV36" s="40"/>
      <c r="WNW36" s="19"/>
      <c r="WNX36" s="19"/>
      <c r="WNY36" s="18"/>
      <c r="WNZ36" s="18"/>
      <c r="WOA36" s="39"/>
      <c r="WOB36" s="39"/>
      <c r="WOC36" s="39"/>
      <c r="WOD36" s="39"/>
      <c r="WOE36" s="40"/>
      <c r="WOF36" s="40"/>
      <c r="WOG36" s="40"/>
      <c r="WOH36" s="40"/>
      <c r="WOI36" s="19"/>
      <c r="WOJ36" s="19"/>
      <c r="WOK36" s="18"/>
      <c r="WOL36" s="18"/>
      <c r="WOM36" s="39"/>
      <c r="WON36" s="39"/>
      <c r="WOO36" s="39"/>
      <c r="WOP36" s="39"/>
      <c r="WOQ36" s="40"/>
      <c r="WOR36" s="40"/>
      <c r="WOS36" s="40"/>
      <c r="WOT36" s="40"/>
      <c r="WOU36" s="19"/>
      <c r="WOV36" s="19"/>
      <c r="WOW36" s="18"/>
      <c r="WOX36" s="18"/>
      <c r="WOY36" s="39"/>
      <c r="WOZ36" s="39"/>
      <c r="WPA36" s="39"/>
      <c r="WPB36" s="39"/>
      <c r="WPC36" s="40"/>
      <c r="WPD36" s="40"/>
      <c r="WPE36" s="40"/>
      <c r="WPF36" s="40"/>
      <c r="WPG36" s="19"/>
      <c r="WPH36" s="19"/>
      <c r="WPI36" s="18"/>
      <c r="WPJ36" s="18"/>
      <c r="WPK36" s="39"/>
      <c r="WPL36" s="39"/>
      <c r="WPM36" s="39"/>
      <c r="WPN36" s="39"/>
      <c r="WPO36" s="40"/>
      <c r="WPP36" s="40"/>
      <c r="WPQ36" s="40"/>
      <c r="WPR36" s="40"/>
      <c r="WPS36" s="19"/>
      <c r="WPT36" s="19"/>
      <c r="WPU36" s="18"/>
      <c r="WPV36" s="18"/>
      <c r="WPW36" s="39"/>
      <c r="WPX36" s="39"/>
      <c r="WPY36" s="39"/>
      <c r="WPZ36" s="39"/>
      <c r="WQA36" s="40"/>
      <c r="WQB36" s="40"/>
      <c r="WQC36" s="40"/>
      <c r="WQD36" s="40"/>
      <c r="WQE36" s="19"/>
      <c r="WQF36" s="19"/>
      <c r="WQG36" s="18"/>
      <c r="WQH36" s="18"/>
      <c r="WQI36" s="39"/>
      <c r="WQJ36" s="39"/>
      <c r="WQK36" s="39"/>
      <c r="WQL36" s="39"/>
      <c r="WQM36" s="40"/>
      <c r="WQN36" s="40"/>
      <c r="WQO36" s="40"/>
      <c r="WQP36" s="40"/>
      <c r="WQQ36" s="19"/>
      <c r="WQR36" s="19"/>
      <c r="WQS36" s="18"/>
      <c r="WQT36" s="18"/>
      <c r="WQU36" s="39"/>
      <c r="WQV36" s="39"/>
      <c r="WQW36" s="39"/>
      <c r="WQX36" s="39"/>
      <c r="WQY36" s="40"/>
      <c r="WQZ36" s="40"/>
      <c r="WRA36" s="40"/>
      <c r="WRB36" s="40"/>
      <c r="WRC36" s="19"/>
      <c r="WRD36" s="19"/>
      <c r="WRE36" s="18"/>
      <c r="WRF36" s="18"/>
      <c r="WRG36" s="39"/>
      <c r="WRH36" s="39"/>
      <c r="WRI36" s="39"/>
      <c r="WRJ36" s="39"/>
      <c r="WRK36" s="40"/>
      <c r="WRL36" s="40"/>
      <c r="WRM36" s="40"/>
      <c r="WRN36" s="40"/>
      <c r="WRO36" s="19"/>
      <c r="WRP36" s="19"/>
      <c r="WRQ36" s="18"/>
      <c r="WRR36" s="18"/>
      <c r="WRS36" s="39"/>
      <c r="WRT36" s="39"/>
      <c r="WRU36" s="39"/>
      <c r="WRV36" s="39"/>
      <c r="WRW36" s="40"/>
      <c r="WRX36" s="40"/>
      <c r="WRY36" s="40"/>
      <c r="WRZ36" s="40"/>
      <c r="WSA36" s="19"/>
      <c r="WSB36" s="19"/>
      <c r="WSC36" s="18"/>
      <c r="WSD36" s="18"/>
      <c r="WSE36" s="39"/>
      <c r="WSF36" s="39"/>
      <c r="WSG36" s="39"/>
      <c r="WSH36" s="39"/>
      <c r="WSI36" s="40"/>
      <c r="WSJ36" s="40"/>
      <c r="WSK36" s="40"/>
      <c r="WSL36" s="40"/>
      <c r="WSM36" s="19"/>
      <c r="WSN36" s="19"/>
      <c r="WSO36" s="18"/>
      <c r="WSP36" s="18"/>
      <c r="WSQ36" s="39"/>
      <c r="WSR36" s="39"/>
      <c r="WSS36" s="39"/>
      <c r="WST36" s="39"/>
      <c r="WSU36" s="40"/>
      <c r="WSV36" s="40"/>
      <c r="WSW36" s="40"/>
      <c r="WSX36" s="40"/>
      <c r="WSY36" s="19"/>
      <c r="WSZ36" s="19"/>
      <c r="WTA36" s="18"/>
      <c r="WTB36" s="18"/>
      <c r="WTC36" s="39"/>
      <c r="WTD36" s="39"/>
      <c r="WTE36" s="39"/>
      <c r="WTF36" s="39"/>
      <c r="WTG36" s="40"/>
      <c r="WTH36" s="40"/>
      <c r="WTI36" s="40"/>
      <c r="WTJ36" s="40"/>
      <c r="WTK36" s="19"/>
      <c r="WTL36" s="19"/>
      <c r="WTM36" s="18"/>
      <c r="WTN36" s="18"/>
      <c r="WTO36" s="39"/>
      <c r="WTP36" s="39"/>
      <c r="WTQ36" s="39"/>
      <c r="WTR36" s="39"/>
      <c r="WTS36" s="40"/>
      <c r="WTT36" s="40"/>
      <c r="WTU36" s="40"/>
      <c r="WTV36" s="40"/>
      <c r="WTW36" s="19"/>
      <c r="WTX36" s="19"/>
      <c r="WTY36" s="18"/>
      <c r="WTZ36" s="18"/>
      <c r="WUA36" s="39"/>
      <c r="WUB36" s="39"/>
      <c r="WUC36" s="39"/>
      <c r="WUD36" s="39"/>
      <c r="WUE36" s="40"/>
      <c r="WUF36" s="40"/>
      <c r="WUG36" s="40"/>
      <c r="WUH36" s="40"/>
      <c r="WUI36" s="19"/>
      <c r="WUJ36" s="19"/>
      <c r="WUK36" s="18"/>
      <c r="WUL36" s="18"/>
      <c r="WUM36" s="39"/>
      <c r="WUN36" s="39"/>
      <c r="WUO36" s="39"/>
      <c r="WUP36" s="39"/>
      <c r="WUQ36" s="40"/>
      <c r="WUR36" s="40"/>
      <c r="WUS36" s="40"/>
      <c r="WUT36" s="40"/>
      <c r="WUU36" s="19"/>
      <c r="WUV36" s="19"/>
      <c r="WUW36" s="18"/>
      <c r="WUX36" s="18"/>
      <c r="WUY36" s="39"/>
      <c r="WUZ36" s="39"/>
      <c r="WVA36" s="39"/>
      <c r="WVB36" s="39"/>
      <c r="WVC36" s="40"/>
      <c r="WVD36" s="40"/>
      <c r="WVE36" s="40"/>
      <c r="WVF36" s="40"/>
      <c r="WVG36" s="19"/>
      <c r="WVH36" s="19"/>
      <c r="WVI36" s="18"/>
      <c r="WVJ36" s="18"/>
      <c r="WVK36" s="39"/>
      <c r="WVL36" s="39"/>
      <c r="WVM36" s="39"/>
      <c r="WVN36" s="39"/>
      <c r="WVO36" s="40"/>
      <c r="WVP36" s="40"/>
      <c r="WVQ36" s="40"/>
      <c r="WVR36" s="40"/>
      <c r="WVS36" s="19"/>
      <c r="WVT36" s="19"/>
      <c r="WVU36" s="18"/>
      <c r="WVV36" s="18"/>
      <c r="WVW36" s="39"/>
      <c r="WVX36" s="39"/>
      <c r="WVY36" s="39"/>
      <c r="WVZ36" s="39"/>
      <c r="WWA36" s="40"/>
      <c r="WWB36" s="40"/>
      <c r="WWC36" s="40"/>
      <c r="WWD36" s="40"/>
      <c r="WWE36" s="19"/>
      <c r="WWF36" s="19"/>
      <c r="WWG36" s="18"/>
      <c r="WWH36" s="18"/>
      <c r="WWI36" s="39"/>
      <c r="WWJ36" s="39"/>
      <c r="WWK36" s="39"/>
      <c r="WWL36" s="39"/>
      <c r="WWM36" s="40"/>
      <c r="WWN36" s="40"/>
      <c r="WWO36" s="40"/>
      <c r="WWP36" s="40"/>
      <c r="WWQ36" s="19"/>
      <c r="WWR36" s="19"/>
      <c r="WWS36" s="18"/>
      <c r="WWT36" s="18"/>
      <c r="WWU36" s="39"/>
      <c r="WWV36" s="39"/>
      <c r="WWW36" s="39"/>
      <c r="WWX36" s="39"/>
      <c r="WWY36" s="40"/>
      <c r="WWZ36" s="40"/>
      <c r="WXA36" s="40"/>
      <c r="WXB36" s="40"/>
      <c r="WXC36" s="19"/>
      <c r="WXD36" s="19"/>
      <c r="WXE36" s="18"/>
      <c r="WXF36" s="18"/>
      <c r="WXG36" s="39"/>
      <c r="WXH36" s="39"/>
      <c r="WXI36" s="39"/>
      <c r="WXJ36" s="39"/>
      <c r="WXK36" s="40"/>
      <c r="WXL36" s="40"/>
      <c r="WXM36" s="40"/>
      <c r="WXN36" s="40"/>
      <c r="WXO36" s="19"/>
      <c r="WXP36" s="19"/>
      <c r="WXQ36" s="18"/>
      <c r="WXR36" s="18"/>
      <c r="WXS36" s="39"/>
      <c r="WXT36" s="39"/>
      <c r="WXU36" s="39"/>
      <c r="WXV36" s="39"/>
      <c r="WXW36" s="40"/>
      <c r="WXX36" s="40"/>
      <c r="WXY36" s="40"/>
      <c r="WXZ36" s="40"/>
      <c r="WYA36" s="19"/>
      <c r="WYB36" s="19"/>
      <c r="WYC36" s="18"/>
      <c r="WYD36" s="18"/>
      <c r="WYE36" s="39"/>
      <c r="WYF36" s="39"/>
      <c r="WYG36" s="39"/>
      <c r="WYH36" s="39"/>
      <c r="WYI36" s="40"/>
      <c r="WYJ36" s="40"/>
      <c r="WYK36" s="40"/>
      <c r="WYL36" s="40"/>
      <c r="WYM36" s="19"/>
      <c r="WYN36" s="19"/>
      <c r="WYO36" s="18"/>
      <c r="WYP36" s="18"/>
      <c r="WYQ36" s="39"/>
      <c r="WYR36" s="39"/>
      <c r="WYS36" s="39"/>
      <c r="WYT36" s="39"/>
      <c r="WYU36" s="40"/>
      <c r="WYV36" s="40"/>
      <c r="WYW36" s="40"/>
      <c r="WYX36" s="40"/>
      <c r="WYY36" s="19"/>
      <c r="WYZ36" s="19"/>
      <c r="WZA36" s="18"/>
      <c r="WZB36" s="18"/>
      <c r="WZC36" s="39"/>
      <c r="WZD36" s="39"/>
      <c r="WZE36" s="39"/>
      <c r="WZF36" s="39"/>
      <c r="WZG36" s="40"/>
      <c r="WZH36" s="40"/>
      <c r="WZI36" s="40"/>
      <c r="WZJ36" s="40"/>
      <c r="WZK36" s="19"/>
      <c r="WZL36" s="19"/>
      <c r="WZM36" s="18"/>
      <c r="WZN36" s="18"/>
      <c r="WZO36" s="39"/>
      <c r="WZP36" s="39"/>
      <c r="WZQ36" s="39"/>
      <c r="WZR36" s="39"/>
      <c r="WZS36" s="40"/>
      <c r="WZT36" s="40"/>
      <c r="WZU36" s="40"/>
      <c r="WZV36" s="40"/>
      <c r="WZW36" s="19"/>
      <c r="WZX36" s="19"/>
      <c r="WZY36" s="18"/>
      <c r="WZZ36" s="18"/>
      <c r="XAA36" s="39"/>
      <c r="XAB36" s="39"/>
      <c r="XAC36" s="39"/>
      <c r="XAD36" s="39"/>
      <c r="XAE36" s="40"/>
      <c r="XAF36" s="40"/>
      <c r="XAG36" s="40"/>
      <c r="XAH36" s="40"/>
      <c r="XAI36" s="19"/>
      <c r="XAJ36" s="19"/>
      <c r="XAK36" s="18"/>
      <c r="XAL36" s="18"/>
      <c r="XAM36" s="39"/>
      <c r="XAN36" s="39"/>
      <c r="XAO36" s="39"/>
      <c r="XAP36" s="39"/>
      <c r="XAQ36" s="40"/>
      <c r="XAR36" s="40"/>
      <c r="XAS36" s="40"/>
      <c r="XAT36" s="40"/>
      <c r="XAU36" s="19"/>
      <c r="XAV36" s="19"/>
      <c r="XAW36" s="18"/>
      <c r="XAX36" s="18"/>
      <c r="XAY36" s="39"/>
      <c r="XAZ36" s="39"/>
      <c r="XBA36" s="39"/>
      <c r="XBB36" s="39"/>
      <c r="XBC36" s="40"/>
      <c r="XBD36" s="40"/>
      <c r="XBE36" s="40"/>
      <c r="XBF36" s="40"/>
      <c r="XBG36" s="19"/>
      <c r="XBH36" s="19"/>
      <c r="XBI36" s="18"/>
      <c r="XBJ36" s="18"/>
      <c r="XBK36" s="39"/>
      <c r="XBL36" s="39"/>
      <c r="XBM36" s="39"/>
      <c r="XBN36" s="39"/>
      <c r="XBO36" s="40"/>
      <c r="XBP36" s="40"/>
      <c r="XBQ36" s="40"/>
      <c r="XBR36" s="40"/>
      <c r="XBS36" s="19"/>
      <c r="XBT36" s="19"/>
      <c r="XBU36" s="18"/>
      <c r="XBV36" s="18"/>
      <c r="XBW36" s="39"/>
      <c r="XBX36" s="39"/>
      <c r="XBY36" s="39"/>
      <c r="XBZ36" s="39"/>
      <c r="XCA36" s="40"/>
      <c r="XCB36" s="40"/>
      <c r="XCC36" s="40"/>
      <c r="XCD36" s="40"/>
      <c r="XCE36" s="19"/>
      <c r="XCF36" s="19"/>
      <c r="XCG36" s="18"/>
      <c r="XCH36" s="18"/>
      <c r="XCI36" s="39"/>
      <c r="XCJ36" s="39"/>
      <c r="XCK36" s="39"/>
      <c r="XCL36" s="39"/>
      <c r="XCM36" s="40"/>
      <c r="XCN36" s="40"/>
      <c r="XCO36" s="40"/>
      <c r="XCP36" s="40"/>
      <c r="XCQ36" s="19"/>
      <c r="XCR36" s="19"/>
      <c r="XCS36" s="18"/>
      <c r="XCT36" s="18"/>
      <c r="XCU36" s="39"/>
      <c r="XCV36" s="39"/>
      <c r="XCW36" s="39"/>
      <c r="XCX36" s="39"/>
      <c r="XCY36" s="40"/>
      <c r="XCZ36" s="40"/>
      <c r="XDA36" s="40"/>
      <c r="XDB36" s="40"/>
      <c r="XDC36" s="19"/>
      <c r="XDD36" s="19"/>
      <c r="XDE36" s="18"/>
      <c r="XDF36" s="18"/>
      <c r="XDG36" s="39"/>
      <c r="XDH36" s="39"/>
      <c r="XDI36" s="39"/>
      <c r="XDJ36" s="39"/>
      <c r="XDK36" s="40"/>
      <c r="XDL36" s="40"/>
      <c r="XDM36" s="40"/>
      <c r="XDN36" s="40"/>
      <c r="XDO36" s="19"/>
      <c r="XDP36" s="19"/>
      <c r="XDQ36" s="18"/>
      <c r="XDR36" s="18"/>
      <c r="XDS36" s="39"/>
      <c r="XDT36" s="39"/>
      <c r="XDU36" s="39"/>
      <c r="XDV36" s="39"/>
      <c r="XDW36" s="40"/>
      <c r="XDX36" s="40"/>
      <c r="XDY36" s="40"/>
      <c r="XDZ36" s="40"/>
      <c r="XEA36" s="19"/>
      <c r="XEB36" s="19"/>
      <c r="XEC36" s="18"/>
      <c r="XED36" s="18"/>
      <c r="XEE36" s="39"/>
      <c r="XEF36" s="39"/>
      <c r="XEG36" s="39"/>
      <c r="XEH36" s="39"/>
      <c r="XEI36" s="40"/>
      <c r="XEJ36" s="40"/>
      <c r="XEK36" s="40"/>
      <c r="XEL36" s="40"/>
      <c r="XEM36" s="19"/>
      <c r="XEN36" s="19"/>
      <c r="XEO36" s="18"/>
      <c r="XEP36" s="18"/>
      <c r="XEQ36" s="39"/>
      <c r="XER36" s="39"/>
      <c r="XES36" s="39"/>
      <c r="XET36" s="39"/>
      <c r="XEU36" s="40"/>
      <c r="XEV36" s="40"/>
      <c r="XEW36" s="40"/>
      <c r="XEX36" s="40"/>
      <c r="XEY36" s="19"/>
      <c r="XEZ36" s="19"/>
      <c r="XFA36" s="18"/>
      <c r="XFB36" s="18"/>
      <c r="XFC36" s="39"/>
      <c r="XFD36" s="39"/>
    </row>
    <row r="37" spans="1:16384" ht="20.100000000000001" customHeight="1" x14ac:dyDescent="0.25">
      <c r="A37" s="35"/>
      <c r="B37" t="s">
        <v>93</v>
      </c>
      <c r="C37" s="22">
        <v>12343205</v>
      </c>
      <c r="D37" s="23">
        <v>12938420</v>
      </c>
      <c r="E37" s="23">
        <v>15539519</v>
      </c>
      <c r="F37" s="49">
        <v>17536410</v>
      </c>
      <c r="G37" s="49">
        <v>17864119</v>
      </c>
      <c r="H37" s="23">
        <v>19009092</v>
      </c>
      <c r="I37" s="180">
        <v>18560206</v>
      </c>
      <c r="K37" s="90">
        <f>C37/C36</f>
        <v>0.87900385016234917</v>
      </c>
      <c r="L37" s="29">
        <f>D37/D36</f>
        <v>0.87360987745348762</v>
      </c>
      <c r="M37" s="29">
        <f>E37/E36</f>
        <v>0.8816848418138078</v>
      </c>
      <c r="N37" s="29">
        <f>F37/F36</f>
        <v>0.87325943534859196</v>
      </c>
      <c r="O37" s="29">
        <f t="shared" ref="O37:P37" si="32">G37/G36</f>
        <v>0.87302808830895917</v>
      </c>
      <c r="P37" s="29">
        <f t="shared" si="32"/>
        <v>0.87241718788931644</v>
      </c>
      <c r="Q37" s="205">
        <f>I37/I36</f>
        <v>0.87299699741283443</v>
      </c>
      <c r="S37" s="118">
        <f t="shared" si="1"/>
        <v>-2.3614278893489493E-2</v>
      </c>
      <c r="T37" s="115">
        <f t="shared" si="3"/>
        <v>5.7980952351799342E-2</v>
      </c>
    </row>
    <row r="38" spans="1:16384" ht="20.100000000000001" customHeight="1" thickBot="1" x14ac:dyDescent="0.3">
      <c r="A38" s="35"/>
      <c r="B38" t="s">
        <v>94</v>
      </c>
      <c r="C38" s="22">
        <v>1699060</v>
      </c>
      <c r="D38" s="23">
        <v>1871875</v>
      </c>
      <c r="E38" s="23">
        <v>2085281</v>
      </c>
      <c r="F38" s="49">
        <v>2545148</v>
      </c>
      <c r="G38" s="49">
        <v>2598131</v>
      </c>
      <c r="H38" s="23">
        <v>2779901</v>
      </c>
      <c r="I38" s="180">
        <v>2700126</v>
      </c>
      <c r="K38" s="90">
        <f>C38/C36</f>
        <v>0.12099614983765083</v>
      </c>
      <c r="L38" s="29">
        <f>D38/D36</f>
        <v>0.12639012254651241</v>
      </c>
      <c r="M38" s="29">
        <f>E38/E36</f>
        <v>0.11831515818619219</v>
      </c>
      <c r="N38" s="29">
        <f>F38/F36</f>
        <v>0.12674056465140801</v>
      </c>
      <c r="O38" s="29">
        <f t="shared" ref="O38:P38" si="33">G38/G36</f>
        <v>0.12697191169104083</v>
      </c>
      <c r="P38" s="29">
        <f t="shared" si="33"/>
        <v>0.12758281211068359</v>
      </c>
      <c r="Q38" s="205">
        <f>I38/I36</f>
        <v>0.12700300258716563</v>
      </c>
      <c r="S38" s="116">
        <f t="shared" si="1"/>
        <v>-2.8697065111311516E-2</v>
      </c>
      <c r="T38" s="115">
        <f t="shared" si="3"/>
        <v>-5.7980952351796566E-2</v>
      </c>
    </row>
    <row r="39" spans="1:16384" ht="20.100000000000001" customHeight="1" thickBot="1" x14ac:dyDescent="0.3">
      <c r="A39" s="17" t="s">
        <v>6</v>
      </c>
      <c r="B39" s="18"/>
      <c r="C39" s="24">
        <v>47928070</v>
      </c>
      <c r="D39" s="25">
        <v>45576684</v>
      </c>
      <c r="E39" s="25">
        <v>43835850</v>
      </c>
      <c r="F39" s="50">
        <v>45113270</v>
      </c>
      <c r="G39" s="50">
        <v>38603495</v>
      </c>
      <c r="H39" s="25">
        <v>40119114</v>
      </c>
      <c r="I39" s="179">
        <v>42102709</v>
      </c>
      <c r="K39" s="155">
        <f>C39/C45</f>
        <v>0.43675321806131939</v>
      </c>
      <c r="L39" s="32">
        <f>D39/D45</f>
        <v>0.40561739262985674</v>
      </c>
      <c r="M39" s="32">
        <f>E39/E45</f>
        <v>0.38083730560037787</v>
      </c>
      <c r="N39" s="32">
        <f>F39/F45</f>
        <v>0.36206585693977811</v>
      </c>
      <c r="O39" s="32">
        <f t="shared" ref="O39:P39" si="34">G39/G45</f>
        <v>0.34343969118706069</v>
      </c>
      <c r="P39" s="32">
        <f t="shared" si="34"/>
        <v>0.34053032743325201</v>
      </c>
      <c r="Q39" s="203">
        <f>I39/I45</f>
        <v>0.33766367012783077</v>
      </c>
      <c r="S39" s="113">
        <f t="shared" si="1"/>
        <v>4.9442642227841824E-2</v>
      </c>
      <c r="T39" s="140">
        <f t="shared" si="3"/>
        <v>-0.28666573054212385</v>
      </c>
    </row>
    <row r="40" spans="1:16384" ht="20.100000000000001" customHeight="1" x14ac:dyDescent="0.25">
      <c r="A40" s="35"/>
      <c r="B40" t="s">
        <v>93</v>
      </c>
      <c r="C40" s="22">
        <v>34742771</v>
      </c>
      <c r="D40" s="23">
        <v>33774671</v>
      </c>
      <c r="E40" s="23">
        <v>33251813</v>
      </c>
      <c r="F40" s="49">
        <v>34295432</v>
      </c>
      <c r="G40" s="49">
        <v>29588873</v>
      </c>
      <c r="H40" s="23">
        <v>30906032</v>
      </c>
      <c r="I40" s="180">
        <v>32312895</v>
      </c>
      <c r="K40" s="90">
        <f>C40/C39</f>
        <v>0.72489401304913803</v>
      </c>
      <c r="L40" s="29">
        <f>D40/D39</f>
        <v>0.74105152099261984</v>
      </c>
      <c r="M40" s="29">
        <f>E40/E39</f>
        <v>0.75855294239760374</v>
      </c>
      <c r="N40" s="29">
        <f>F40/F39</f>
        <v>0.76020718515860186</v>
      </c>
      <c r="O40" s="29">
        <f t="shared" ref="O40:P40" si="35">G40/G39</f>
        <v>0.76648171363758644</v>
      </c>
      <c r="P40" s="29">
        <f t="shared" si="35"/>
        <v>0.77035679302389382</v>
      </c>
      <c r="Q40" s="205">
        <f>I40/I39</f>
        <v>0.76747781241344826</v>
      </c>
      <c r="S40" s="118">
        <f t="shared" si="1"/>
        <v>4.5520660821162677E-2</v>
      </c>
      <c r="T40" s="115">
        <f t="shared" si="3"/>
        <v>-0.28789806104455584</v>
      </c>
    </row>
    <row r="41" spans="1:16384" ht="20.100000000000001" customHeight="1" thickBot="1" x14ac:dyDescent="0.3">
      <c r="A41" s="35"/>
      <c r="B41" t="s">
        <v>94</v>
      </c>
      <c r="C41" s="22">
        <v>13185299</v>
      </c>
      <c r="D41" s="23">
        <v>11802013</v>
      </c>
      <c r="E41" s="23">
        <v>10584037</v>
      </c>
      <c r="F41" s="49">
        <v>10817838</v>
      </c>
      <c r="G41" s="49">
        <v>9014622</v>
      </c>
      <c r="H41" s="23">
        <v>9213082</v>
      </c>
      <c r="I41" s="180">
        <v>9789814</v>
      </c>
      <c r="K41" s="90">
        <f>C41/C39</f>
        <v>0.27510598695086197</v>
      </c>
      <c r="L41" s="29">
        <f>D41/D39</f>
        <v>0.25894847900738016</v>
      </c>
      <c r="M41" s="29">
        <f>E41/E39</f>
        <v>0.24144705760239621</v>
      </c>
      <c r="N41" s="29">
        <f>F41/F39</f>
        <v>0.23979281484139811</v>
      </c>
      <c r="O41" s="29">
        <f t="shared" ref="O41:P41" si="36">G41/G39</f>
        <v>0.23351828636241356</v>
      </c>
      <c r="P41" s="29">
        <f t="shared" si="36"/>
        <v>0.22964320697610621</v>
      </c>
      <c r="Q41" s="205">
        <f>I41/I39</f>
        <v>0.23252218758655174</v>
      </c>
      <c r="S41" s="116">
        <f t="shared" si="1"/>
        <v>6.2599247461381541E-2</v>
      </c>
      <c r="T41" s="115">
        <f t="shared" si="3"/>
        <v>0.28789806104455307</v>
      </c>
    </row>
    <row r="42" spans="1:16384" ht="20.100000000000001" customHeight="1" thickBot="1" x14ac:dyDescent="0.3">
      <c r="A42" s="17" t="s">
        <v>7</v>
      </c>
      <c r="B42" s="18"/>
      <c r="C42" s="24">
        <v>286172</v>
      </c>
      <c r="D42" s="25">
        <v>394480</v>
      </c>
      <c r="E42" s="25">
        <v>483510</v>
      </c>
      <c r="F42" s="50">
        <v>414991</v>
      </c>
      <c r="G42" s="50">
        <v>223402</v>
      </c>
      <c r="H42" s="25">
        <v>221774</v>
      </c>
      <c r="I42" s="179">
        <v>318978</v>
      </c>
      <c r="K42" s="155">
        <f>C42/C45</f>
        <v>2.6077941782142256E-3</v>
      </c>
      <c r="L42" s="32">
        <f>D42/D45</f>
        <v>3.5107413484628653E-3</v>
      </c>
      <c r="M42" s="32">
        <f>E42/E45</f>
        <v>4.2006404719159935E-3</v>
      </c>
      <c r="N42" s="32">
        <f>F42/F45</f>
        <v>3.3305958986634189E-3</v>
      </c>
      <c r="O42" s="32">
        <f t="shared" ref="O42:P42" si="37">G42/G45</f>
        <v>1.987517293202901E-3</v>
      </c>
      <c r="P42" s="32">
        <f t="shared" si="37"/>
        <v>1.8824137750445343E-3</v>
      </c>
      <c r="Q42" s="203">
        <f>I42/I45</f>
        <v>2.5582031353382794E-3</v>
      </c>
      <c r="S42" s="78">
        <f t="shared" si="1"/>
        <v>0.43830205524543003</v>
      </c>
      <c r="T42" s="140">
        <f t="shared" si="3"/>
        <v>6.7578936029374509E-2</v>
      </c>
    </row>
    <row r="43" spans="1:16384" ht="20.100000000000001" customHeight="1" x14ac:dyDescent="0.25">
      <c r="A43" s="35"/>
      <c r="B43" t="s">
        <v>93</v>
      </c>
      <c r="C43" s="22">
        <v>262078</v>
      </c>
      <c r="D43" s="23">
        <v>372736</v>
      </c>
      <c r="E43" s="23">
        <v>461184</v>
      </c>
      <c r="F43" s="49">
        <v>398506</v>
      </c>
      <c r="G43" s="49">
        <v>212010</v>
      </c>
      <c r="H43" s="23">
        <v>213192</v>
      </c>
      <c r="I43" s="180">
        <v>303765</v>
      </c>
      <c r="K43" s="90">
        <f>C43/C42</f>
        <v>0.91580587898187105</v>
      </c>
      <c r="L43" s="29">
        <f>D43/D42</f>
        <v>0.94487933482052322</v>
      </c>
      <c r="M43" s="29">
        <f>E43/E42</f>
        <v>0.95382515356455921</v>
      </c>
      <c r="N43" s="29">
        <f>F43/F42</f>
        <v>0.96027624695475322</v>
      </c>
      <c r="O43" s="29">
        <f t="shared" ref="O43:P43" si="38">G43/G42</f>
        <v>0.94900672330596858</v>
      </c>
      <c r="P43" s="29">
        <f t="shared" si="38"/>
        <v>0.96130294804620919</v>
      </c>
      <c r="Q43" s="205">
        <f>I43/I42</f>
        <v>0.95230705565901097</v>
      </c>
      <c r="S43" s="118">
        <f t="shared" si="1"/>
        <v>0.42484239558707643</v>
      </c>
      <c r="T43" s="115">
        <f t="shared" si="3"/>
        <v>-0.89958923871982233</v>
      </c>
    </row>
    <row r="44" spans="1:16384" ht="20.100000000000001" customHeight="1" thickBot="1" x14ac:dyDescent="0.3">
      <c r="A44" s="35"/>
      <c r="B44" t="s">
        <v>94</v>
      </c>
      <c r="C44" s="22">
        <v>24094</v>
      </c>
      <c r="D44" s="23">
        <v>21744</v>
      </c>
      <c r="E44" s="23">
        <v>22326</v>
      </c>
      <c r="F44" s="49">
        <v>16485</v>
      </c>
      <c r="G44" s="49">
        <v>11392</v>
      </c>
      <c r="H44" s="23">
        <v>8582</v>
      </c>
      <c r="I44" s="180">
        <v>15213</v>
      </c>
      <c r="K44" s="90">
        <f>C44/C42</f>
        <v>8.4194121018128953E-2</v>
      </c>
      <c r="L44" s="47">
        <f>D44/D42</f>
        <v>5.512066517947678E-2</v>
      </c>
      <c r="M44" s="47">
        <f>E44/E42</f>
        <v>4.6174846435440842E-2</v>
      </c>
      <c r="N44" s="47">
        <f>F44/F42</f>
        <v>3.9723753045246765E-2</v>
      </c>
      <c r="O44" s="47">
        <f t="shared" ref="O44:P44" si="39">G44/G42</f>
        <v>5.0993276694031385E-2</v>
      </c>
      <c r="P44" s="47">
        <f t="shared" si="39"/>
        <v>3.8697051953790799E-2</v>
      </c>
      <c r="Q44" s="205">
        <f>I44/I42</f>
        <v>4.7692944340989037E-2</v>
      </c>
      <c r="S44" s="116">
        <f t="shared" si="1"/>
        <v>0.77266371475180606</v>
      </c>
      <c r="T44" s="115">
        <f t="shared" si="3"/>
        <v>0.89958923871982366</v>
      </c>
    </row>
    <row r="45" spans="1:16384" ht="20.100000000000001" customHeight="1" thickBot="1" x14ac:dyDescent="0.3">
      <c r="A45" s="87" t="s">
        <v>27</v>
      </c>
      <c r="B45" s="111"/>
      <c r="C45" s="95">
        <f t="shared" ref="C45:E46" si="40">C7+C10+C13+C16+C18+C21+C24+C27+C30+C33+C36+C39+C42</f>
        <v>109737188</v>
      </c>
      <c r="D45" s="96">
        <f t="shared" si="40"/>
        <v>112363732</v>
      </c>
      <c r="E45" s="96">
        <f t="shared" si="40"/>
        <v>115103876</v>
      </c>
      <c r="F45" s="96">
        <f t="shared" ref="F45:G45" si="41">F7+F10+F13+F16+F18+F21+F24+F27+F30+F33+F36+F39+F42</f>
        <v>124599625</v>
      </c>
      <c r="G45" s="96">
        <f t="shared" si="41"/>
        <v>112402544</v>
      </c>
      <c r="H45" s="201">
        <f t="shared" ref="H45:I45" si="42">H7+H10+H13+H16+H18+H21+H24+H27+H30+H33+H36+H39+H42</f>
        <v>117813630</v>
      </c>
      <c r="I45" s="199">
        <f t="shared" si="42"/>
        <v>124688300</v>
      </c>
      <c r="K45" s="101">
        <f>K7+K10+K13+K16+K18+K21+K24+K27+K30+K33+K36+K39+K42</f>
        <v>1.0000000000000002</v>
      </c>
      <c r="L45" s="97">
        <f>L7+L10+L13+L16+L18+L21+L24+L27+L30+L33+L36+L39+L42</f>
        <v>1</v>
      </c>
      <c r="M45" s="97">
        <f>M7+M10+M13+M16+M18+M21+M24+M27+M30+M33+M36+M39+M42</f>
        <v>1</v>
      </c>
      <c r="N45" s="97">
        <f t="shared" ref="N45:P45" si="43">N7+N10+N13+N16+N18+N21+N24+N27+N30+N33+N36+N39+N42</f>
        <v>1</v>
      </c>
      <c r="O45" s="97">
        <f t="shared" si="43"/>
        <v>1</v>
      </c>
      <c r="P45" s="97">
        <f t="shared" si="43"/>
        <v>1.0000000000000002</v>
      </c>
      <c r="Q45" s="207">
        <f t="shared" ref="Q45" si="44">Q7+Q10+Q13+Q16+Q18+Q21+Q24+Q27+Q30+Q33+Q36+Q39+Q42</f>
        <v>0.99999999999999989</v>
      </c>
      <c r="S45" s="104">
        <f t="shared" si="1"/>
        <v>5.8352076920132244E-2</v>
      </c>
      <c r="T45" s="144">
        <f t="shared" si="3"/>
        <v>-3.3306690738754696E-14</v>
      </c>
    </row>
    <row r="46" spans="1:16384" ht="20.100000000000001" customHeight="1" x14ac:dyDescent="0.25">
      <c r="A46" s="35"/>
      <c r="B46" t="s">
        <v>93</v>
      </c>
      <c r="C46" s="143">
        <f t="shared" si="40"/>
        <v>60940974</v>
      </c>
      <c r="D46" s="56">
        <f t="shared" si="40"/>
        <v>61562776</v>
      </c>
      <c r="E46" s="56">
        <f t="shared" si="40"/>
        <v>65825292</v>
      </c>
      <c r="F46" s="56">
        <f t="shared" ref="F46:G46" si="45">F8+F11+F14+F17+F19+F22+F25+F28+F31+F34+F37+F40+F43</f>
        <v>72484052</v>
      </c>
      <c r="G46" s="56">
        <f t="shared" si="45"/>
        <v>64347328</v>
      </c>
      <c r="H46" s="56">
        <f t="shared" ref="H46:I46" si="46">H8+H11+H14+H17+H19+H22+H25+H28+H31+H34+H37+H40+H43</f>
        <v>67305407</v>
      </c>
      <c r="I46" s="200">
        <f t="shared" si="46"/>
        <v>69489726</v>
      </c>
      <c r="K46" s="106">
        <f>C46/C45</f>
        <v>0.55533566251032418</v>
      </c>
      <c r="L46" s="29">
        <f>D46/D45</f>
        <v>0.54788831684586625</v>
      </c>
      <c r="M46" s="29">
        <f>E46/E45</f>
        <v>0.57187728413246486</v>
      </c>
      <c r="N46" s="29">
        <f>F46/F45</f>
        <v>0.58173571549673608</v>
      </c>
      <c r="O46" s="29">
        <f t="shared" ref="O46:P46" si="47">G46/G45</f>
        <v>0.57247216753385932</v>
      </c>
      <c r="P46" s="29">
        <f t="shared" si="47"/>
        <v>0.57128709980330794</v>
      </c>
      <c r="Q46" s="209">
        <f>I46/I45</f>
        <v>0.55730751000695333</v>
      </c>
      <c r="S46" s="118">
        <f t="shared" si="1"/>
        <v>3.2453841338482656E-2</v>
      </c>
      <c r="T46" s="115">
        <f t="shared" si="3"/>
        <v>-1.3979589796354608</v>
      </c>
    </row>
    <row r="47" spans="1:16384" ht="20.100000000000001" customHeight="1" thickBot="1" x14ac:dyDescent="0.3">
      <c r="A47" s="44"/>
      <c r="B47" s="36" t="s">
        <v>94</v>
      </c>
      <c r="C47" s="45">
        <f t="shared" ref="C47:E47" si="48">C9+C12+C15+C20+C23+C26+C29+C32+C35+C38+C41+C44</f>
        <v>48796214</v>
      </c>
      <c r="D47" s="46">
        <f t="shared" si="48"/>
        <v>50800956</v>
      </c>
      <c r="E47" s="46">
        <f t="shared" si="48"/>
        <v>49278584</v>
      </c>
      <c r="F47" s="46">
        <f t="shared" ref="F47:G47" si="49">F9+F12+F15+F20+F23+F26+F29+F32+F35+F38+F41+F44</f>
        <v>52115573</v>
      </c>
      <c r="G47" s="46">
        <f t="shared" si="49"/>
        <v>48055216</v>
      </c>
      <c r="H47" s="46">
        <f t="shared" ref="H47:I47" si="50">H9+H12+H15+H20+H23+H26+H29+H32+H35+H38+H41+H44</f>
        <v>50508223</v>
      </c>
      <c r="I47" s="181">
        <f t="shared" si="50"/>
        <v>55198574</v>
      </c>
      <c r="K47" s="139">
        <f>C47/C45</f>
        <v>0.44466433748967577</v>
      </c>
      <c r="L47" s="47">
        <f>D47/D45</f>
        <v>0.45211168315413375</v>
      </c>
      <c r="M47" s="47">
        <f>E47/E45</f>
        <v>0.42812271586753514</v>
      </c>
      <c r="N47" s="47">
        <f>F47/F45</f>
        <v>0.41826428450326397</v>
      </c>
      <c r="O47" s="47">
        <f t="shared" ref="O47:P47" si="51">G47/G45</f>
        <v>0.42752783246614062</v>
      </c>
      <c r="P47" s="47">
        <f t="shared" si="51"/>
        <v>0.428712900196692</v>
      </c>
      <c r="Q47" s="210">
        <f>I47/I45</f>
        <v>0.44269248999304667</v>
      </c>
      <c r="S47" s="116">
        <f t="shared" si="1"/>
        <v>9.2863116566187648E-2</v>
      </c>
      <c r="T47" s="117">
        <f t="shared" si="3"/>
        <v>1.3979589796354663</v>
      </c>
    </row>
    <row r="50" spans="1:20" x14ac:dyDescent="0.25">
      <c r="A50" s="1" t="s">
        <v>30</v>
      </c>
      <c r="K50" s="1" t="s">
        <v>32</v>
      </c>
      <c r="S50" s="1" t="str">
        <f>S3</f>
        <v>VARIAÇÃO (JAN.-DEZ)</v>
      </c>
    </row>
    <row r="51" spans="1:20" ht="20.100000000000001" customHeight="1" thickBot="1" x14ac:dyDescent="0.3"/>
    <row r="52" spans="1:20" ht="20.100000000000001" customHeight="1" x14ac:dyDescent="0.25">
      <c r="A52" s="378" t="s">
        <v>36</v>
      </c>
      <c r="B52" s="394"/>
      <c r="C52" s="380">
        <v>2016</v>
      </c>
      <c r="D52" s="382">
        <v>2017</v>
      </c>
      <c r="E52" s="382">
        <v>2018</v>
      </c>
      <c r="F52" s="382">
        <v>2019</v>
      </c>
      <c r="G52" s="382">
        <v>2020</v>
      </c>
      <c r="H52" s="382">
        <v>2021</v>
      </c>
      <c r="I52" s="386">
        <v>2022</v>
      </c>
      <c r="K52" s="405">
        <v>2016</v>
      </c>
      <c r="L52" s="382">
        <v>2017</v>
      </c>
      <c r="M52" s="382">
        <v>2018</v>
      </c>
      <c r="N52" s="382">
        <v>2019</v>
      </c>
      <c r="O52" s="382">
        <v>2020</v>
      </c>
      <c r="P52" s="382">
        <f>H5</f>
        <v>2021</v>
      </c>
      <c r="Q52" s="386">
        <v>2022</v>
      </c>
      <c r="S52" s="403" t="s">
        <v>100</v>
      </c>
      <c r="T52" s="404"/>
    </row>
    <row r="53" spans="1:20" ht="20.100000000000001" customHeight="1" thickBot="1" x14ac:dyDescent="0.3">
      <c r="A53" s="395"/>
      <c r="B53" s="396"/>
      <c r="C53" s="393">
        <v>2016</v>
      </c>
      <c r="D53" s="390">
        <v>2017</v>
      </c>
      <c r="E53" s="390">
        <v>2018</v>
      </c>
      <c r="F53" s="390"/>
      <c r="G53" s="390"/>
      <c r="H53" s="390"/>
      <c r="I53" s="402"/>
      <c r="K53" s="406">
        <v>2016</v>
      </c>
      <c r="L53" s="390">
        <v>2017</v>
      </c>
      <c r="M53" s="390">
        <v>2018</v>
      </c>
      <c r="N53" s="390"/>
      <c r="O53" s="390"/>
      <c r="P53" s="390"/>
      <c r="Q53" s="402"/>
      <c r="S53" s="141" t="s">
        <v>1</v>
      </c>
      <c r="T53" s="142" t="s">
        <v>53</v>
      </c>
    </row>
    <row r="54" spans="1:20" ht="20.100000000000001" customHeight="1" thickBot="1" x14ac:dyDescent="0.3">
      <c r="A54" s="17" t="s">
        <v>10</v>
      </c>
      <c r="B54" s="18"/>
      <c r="C54" s="24">
        <v>82481768</v>
      </c>
      <c r="D54" s="25">
        <v>93437664</v>
      </c>
      <c r="E54" s="25">
        <v>97313334</v>
      </c>
      <c r="F54" s="50">
        <v>104246485</v>
      </c>
      <c r="G54" s="50">
        <v>83487743</v>
      </c>
      <c r="H54" s="25">
        <v>86536571</v>
      </c>
      <c r="I54" s="179">
        <v>110103021</v>
      </c>
      <c r="K54" s="31">
        <f t="shared" ref="K54:Q54" si="52">C54/C92</f>
        <v>0.1580080019490965</v>
      </c>
      <c r="L54" s="32">
        <f t="shared" si="52"/>
        <v>0.16173285522493666</v>
      </c>
      <c r="M54" s="32">
        <f t="shared" si="52"/>
        <v>0.15611199211573379</v>
      </c>
      <c r="N54" s="32">
        <f t="shared" si="52"/>
        <v>0.15251256411606645</v>
      </c>
      <c r="O54" s="32">
        <f t="shared" si="52"/>
        <v>0.15473623050843721</v>
      </c>
      <c r="P54" s="261">
        <f t="shared" si="52"/>
        <v>0.14912037001073081</v>
      </c>
      <c r="Q54" s="203">
        <f t="shared" si="52"/>
        <v>0.15050461788535666</v>
      </c>
      <c r="S54" s="113">
        <f t="shared" ref="S54:S94" si="53">(I54-H54)/H54</f>
        <v>0.2723293715901916</v>
      </c>
      <c r="T54" s="112">
        <f>(Q54-P54)*100</f>
        <v>0.13842478746258491</v>
      </c>
    </row>
    <row r="55" spans="1:20" ht="20.100000000000001" customHeight="1" x14ac:dyDescent="0.25">
      <c r="A55" s="35"/>
      <c r="B55" t="s">
        <v>93</v>
      </c>
      <c r="C55" s="22">
        <v>2610251</v>
      </c>
      <c r="D55" s="23">
        <v>2259852</v>
      </c>
      <c r="E55" s="23">
        <v>3686249</v>
      </c>
      <c r="F55" s="49">
        <v>3982815</v>
      </c>
      <c r="G55" s="49">
        <v>2840217</v>
      </c>
      <c r="H55" s="23">
        <v>5027012</v>
      </c>
      <c r="I55" s="180">
        <v>7090752</v>
      </c>
      <c r="K55" s="90">
        <f t="shared" ref="K55:Q55" si="54">C55/C54</f>
        <v>3.1646399723148512E-2</v>
      </c>
      <c r="L55" s="92">
        <f t="shared" si="54"/>
        <v>2.4185664573121178E-2</v>
      </c>
      <c r="M55" s="92">
        <f t="shared" si="54"/>
        <v>3.7880204577103484E-2</v>
      </c>
      <c r="N55" s="92">
        <f t="shared" si="54"/>
        <v>3.8205748615888581E-2</v>
      </c>
      <c r="O55" s="92">
        <f t="shared" si="54"/>
        <v>3.4019568597033457E-2</v>
      </c>
      <c r="P55" s="220">
        <f t="shared" si="54"/>
        <v>5.809118551739241E-2</v>
      </c>
      <c r="Q55" s="205">
        <f t="shared" si="54"/>
        <v>6.44010667064258E-2</v>
      </c>
      <c r="S55" s="118">
        <f t="shared" si="53"/>
        <v>0.41053015190733583</v>
      </c>
      <c r="T55" s="115">
        <f t="shared" ref="T55:T94" si="55">(Q55-P55)*100</f>
        <v>0.63098811890333895</v>
      </c>
    </row>
    <row r="56" spans="1:20" ht="20.100000000000001" customHeight="1" thickBot="1" x14ac:dyDescent="0.3">
      <c r="A56" s="35"/>
      <c r="B56" t="s">
        <v>94</v>
      </c>
      <c r="C56" s="22">
        <v>79871517</v>
      </c>
      <c r="D56" s="23">
        <v>91177812</v>
      </c>
      <c r="E56" s="23">
        <v>93627085</v>
      </c>
      <c r="F56" s="49">
        <v>100263670</v>
      </c>
      <c r="G56" s="49">
        <v>80647526</v>
      </c>
      <c r="H56" s="23">
        <v>81509559</v>
      </c>
      <c r="I56" s="180">
        <v>103012269</v>
      </c>
      <c r="K56" s="90">
        <f t="shared" ref="K56:Q56" si="56">C56/C54</f>
        <v>0.96835360027685147</v>
      </c>
      <c r="L56" s="29">
        <f t="shared" si="56"/>
        <v>0.97581433542687879</v>
      </c>
      <c r="M56" s="29">
        <f t="shared" si="56"/>
        <v>0.9621197954228965</v>
      </c>
      <c r="N56" s="29">
        <f t="shared" si="56"/>
        <v>0.96179425138411145</v>
      </c>
      <c r="O56" s="29">
        <f t="shared" si="56"/>
        <v>0.96598043140296652</v>
      </c>
      <c r="P56" s="220">
        <f t="shared" si="56"/>
        <v>0.94190881448260755</v>
      </c>
      <c r="Q56" s="205">
        <f t="shared" si="56"/>
        <v>0.93559893329357424</v>
      </c>
      <c r="S56" s="116">
        <f t="shared" si="53"/>
        <v>0.26380599114761499</v>
      </c>
      <c r="T56" s="115">
        <f t="shared" si="55"/>
        <v>-0.63098811890333062</v>
      </c>
    </row>
    <row r="57" spans="1:20" ht="20.100000000000001" customHeight="1" thickBot="1" x14ac:dyDescent="0.3">
      <c r="A57" s="17" t="s">
        <v>21</v>
      </c>
      <c r="B57" s="18"/>
      <c r="C57" s="24">
        <v>2459083</v>
      </c>
      <c r="D57" s="25">
        <v>3643226</v>
      </c>
      <c r="E57" s="25">
        <v>2343015</v>
      </c>
      <c r="F57" s="50">
        <v>2552109</v>
      </c>
      <c r="G57" s="50">
        <v>1732037</v>
      </c>
      <c r="H57" s="25">
        <v>1838804</v>
      </c>
      <c r="I57" s="179">
        <v>2591105</v>
      </c>
      <c r="K57" s="155">
        <f t="shared" ref="K57:Q57" si="57">C57/C92</f>
        <v>4.7107961053525198E-3</v>
      </c>
      <c r="L57" s="32">
        <f t="shared" si="57"/>
        <v>6.3061223706290968E-3</v>
      </c>
      <c r="M57" s="32">
        <f t="shared" si="57"/>
        <v>3.7587114136593655E-3</v>
      </c>
      <c r="N57" s="32">
        <f t="shared" si="57"/>
        <v>3.7337344035502998E-3</v>
      </c>
      <c r="O57" s="32">
        <f t="shared" si="57"/>
        <v>3.210158363978555E-3</v>
      </c>
      <c r="P57" s="261">
        <f t="shared" si="57"/>
        <v>3.1686387580253427E-3</v>
      </c>
      <c r="Q57" s="203">
        <f t="shared" si="57"/>
        <v>3.5418943493461187E-3</v>
      </c>
      <c r="S57" s="113">
        <f t="shared" si="53"/>
        <v>0.40912517049125408</v>
      </c>
      <c r="T57" s="112">
        <f t="shared" si="55"/>
        <v>3.7325559132077607E-2</v>
      </c>
    </row>
    <row r="58" spans="1:20" ht="20.100000000000001" customHeight="1" x14ac:dyDescent="0.25">
      <c r="A58" s="35"/>
      <c r="B58" t="s">
        <v>93</v>
      </c>
      <c r="C58" s="22">
        <v>2378922</v>
      </c>
      <c r="D58" s="23">
        <v>3434817</v>
      </c>
      <c r="E58" s="23">
        <v>1876580</v>
      </c>
      <c r="F58" s="49">
        <v>1704467</v>
      </c>
      <c r="G58" s="49">
        <v>1168661</v>
      </c>
      <c r="H58" s="23">
        <v>1114020</v>
      </c>
      <c r="I58" s="180">
        <v>1632408</v>
      </c>
      <c r="K58" s="90">
        <f t="shared" ref="K58:Q58" si="58">C58/C57</f>
        <v>0.96740207630242658</v>
      </c>
      <c r="L58" s="29">
        <f t="shared" si="58"/>
        <v>0.94279547851272472</v>
      </c>
      <c r="M58" s="29">
        <f t="shared" si="58"/>
        <v>0.80092530350851365</v>
      </c>
      <c r="N58" s="29">
        <f t="shared" si="58"/>
        <v>0.66786606684902561</v>
      </c>
      <c r="O58" s="29">
        <f t="shared" si="58"/>
        <v>0.67473212177338016</v>
      </c>
      <c r="P58" s="220">
        <f t="shared" si="58"/>
        <v>0.60583944781499277</v>
      </c>
      <c r="Q58" s="205">
        <f t="shared" si="58"/>
        <v>0.63000457333840199</v>
      </c>
      <c r="S58" s="118">
        <f t="shared" si="53"/>
        <v>0.46533096353745895</v>
      </c>
      <c r="T58" s="115">
        <f t="shared" si="55"/>
        <v>2.4165125523409214</v>
      </c>
    </row>
    <row r="59" spans="1:20" ht="20.100000000000001" customHeight="1" thickBot="1" x14ac:dyDescent="0.3">
      <c r="A59" s="35"/>
      <c r="B59" t="s">
        <v>94</v>
      </c>
      <c r="C59" s="22">
        <v>80161</v>
      </c>
      <c r="D59" s="23">
        <v>208409</v>
      </c>
      <c r="E59" s="23">
        <v>466435</v>
      </c>
      <c r="F59" s="49">
        <v>847642</v>
      </c>
      <c r="G59" s="49">
        <v>563376</v>
      </c>
      <c r="H59" s="23">
        <v>724784</v>
      </c>
      <c r="I59" s="180">
        <v>958697</v>
      </c>
      <c r="K59" s="90">
        <f t="shared" ref="K59:Q59" si="59">C59/C57</f>
        <v>3.2597923697573444E-2</v>
      </c>
      <c r="L59" s="29">
        <f t="shared" si="59"/>
        <v>5.7204521487275291E-2</v>
      </c>
      <c r="M59" s="29">
        <f t="shared" si="59"/>
        <v>0.1990746964914864</v>
      </c>
      <c r="N59" s="29">
        <f t="shared" si="59"/>
        <v>0.33213393315097434</v>
      </c>
      <c r="O59" s="29">
        <f t="shared" si="59"/>
        <v>0.32526787822661984</v>
      </c>
      <c r="P59" s="220">
        <f t="shared" si="59"/>
        <v>0.39416055218500723</v>
      </c>
      <c r="Q59" s="205">
        <f t="shared" si="59"/>
        <v>0.36999542666159807</v>
      </c>
      <c r="S59" s="116">
        <f t="shared" si="53"/>
        <v>0.3227347733945562</v>
      </c>
      <c r="T59" s="115">
        <f t="shared" si="55"/>
        <v>-2.4165125523409161</v>
      </c>
    </row>
    <row r="60" spans="1:20" ht="20.100000000000001" customHeight="1" thickBot="1" x14ac:dyDescent="0.3">
      <c r="A60" s="17" t="s">
        <v>15</v>
      </c>
      <c r="B60" s="18"/>
      <c r="C60" s="24">
        <v>83753681</v>
      </c>
      <c r="D60" s="25">
        <v>105319161</v>
      </c>
      <c r="E60" s="25">
        <v>111596848</v>
      </c>
      <c r="F60" s="50">
        <v>124026618</v>
      </c>
      <c r="G60" s="50">
        <v>101902062</v>
      </c>
      <c r="H60" s="25">
        <v>115712033</v>
      </c>
      <c r="I60" s="179">
        <v>155150040</v>
      </c>
      <c r="K60" s="155">
        <f t="shared" ref="K60:Q60" si="60">C60/C92</f>
        <v>0.16044456989200337</v>
      </c>
      <c r="L60" s="32">
        <f t="shared" si="60"/>
        <v>0.18229874216916203</v>
      </c>
      <c r="M60" s="32">
        <f t="shared" si="60"/>
        <v>0.17902589027642132</v>
      </c>
      <c r="N60" s="32">
        <f t="shared" si="60"/>
        <v>0.18145089045279447</v>
      </c>
      <c r="O60" s="32">
        <f t="shared" si="60"/>
        <v>0.18886533984895315</v>
      </c>
      <c r="P60" s="261">
        <f t="shared" si="60"/>
        <v>0.19939571185058735</v>
      </c>
      <c r="Q60" s="203">
        <f t="shared" si="60"/>
        <v>0.21208135138360826</v>
      </c>
      <c r="S60" s="113">
        <f t="shared" si="53"/>
        <v>0.34082891793976172</v>
      </c>
      <c r="T60" s="112">
        <f t="shared" si="55"/>
        <v>1.2685639533020905</v>
      </c>
    </row>
    <row r="61" spans="1:20" ht="20.100000000000001" customHeight="1" x14ac:dyDescent="0.25">
      <c r="A61" s="35"/>
      <c r="B61" t="s">
        <v>93</v>
      </c>
      <c r="C61" s="22">
        <v>6040950</v>
      </c>
      <c r="D61" s="23">
        <v>5299924</v>
      </c>
      <c r="E61" s="23">
        <v>4849775</v>
      </c>
      <c r="F61" s="49">
        <v>2935756</v>
      </c>
      <c r="G61" s="49">
        <v>1918941</v>
      </c>
      <c r="H61" s="23">
        <v>2538902</v>
      </c>
      <c r="I61" s="180">
        <v>3526775</v>
      </c>
      <c r="K61" s="90">
        <f t="shared" ref="K61:Q61" si="61">C61/C60</f>
        <v>7.2127576100207466E-2</v>
      </c>
      <c r="L61" s="29">
        <f t="shared" si="61"/>
        <v>5.0322504942856505E-2</v>
      </c>
      <c r="M61" s="29">
        <f t="shared" si="61"/>
        <v>4.3457992648681262E-2</v>
      </c>
      <c r="N61" s="29">
        <f t="shared" si="61"/>
        <v>2.3670370500629149E-2</v>
      </c>
      <c r="O61" s="29">
        <f t="shared" si="61"/>
        <v>1.8831228361208235E-2</v>
      </c>
      <c r="P61" s="220">
        <f t="shared" si="61"/>
        <v>2.194155555109813E-2</v>
      </c>
      <c r="Q61" s="205">
        <f t="shared" si="61"/>
        <v>2.2731383117916049E-2</v>
      </c>
      <c r="S61" s="118">
        <f t="shared" si="53"/>
        <v>0.38909457710459089</v>
      </c>
      <c r="T61" s="115">
        <f t="shared" si="55"/>
        <v>7.8982756681791888E-2</v>
      </c>
    </row>
    <row r="62" spans="1:20" ht="20.100000000000001" customHeight="1" thickBot="1" x14ac:dyDescent="0.3">
      <c r="A62" s="35"/>
      <c r="B62" t="s">
        <v>94</v>
      </c>
      <c r="C62" s="22">
        <v>77712731</v>
      </c>
      <c r="D62" s="23">
        <v>100019237</v>
      </c>
      <c r="E62" s="23">
        <v>106747073</v>
      </c>
      <c r="F62" s="49">
        <v>121090862</v>
      </c>
      <c r="G62" s="49">
        <v>99983121</v>
      </c>
      <c r="H62" s="23">
        <v>113173131</v>
      </c>
      <c r="I62" s="180">
        <v>151623265</v>
      </c>
      <c r="K62" s="90">
        <f t="shared" ref="K62:Q62" si="62">C62/C60</f>
        <v>0.92787242389979252</v>
      </c>
      <c r="L62" s="29">
        <f t="shared" si="62"/>
        <v>0.94967749505714349</v>
      </c>
      <c r="M62" s="29">
        <f t="shared" si="62"/>
        <v>0.95654200735131878</v>
      </c>
      <c r="N62" s="29">
        <f t="shared" si="62"/>
        <v>0.97632962949937085</v>
      </c>
      <c r="O62" s="29">
        <f t="shared" si="62"/>
        <v>0.98116877163879179</v>
      </c>
      <c r="P62" s="220">
        <f t="shared" si="62"/>
        <v>0.97805844444890189</v>
      </c>
      <c r="Q62" s="205">
        <f t="shared" si="62"/>
        <v>0.977268616882084</v>
      </c>
      <c r="S62" s="116">
        <f t="shared" si="53"/>
        <v>0.33974613638638307</v>
      </c>
      <c r="T62" s="115">
        <f t="shared" si="55"/>
        <v>-7.8982756681789112E-2</v>
      </c>
    </row>
    <row r="63" spans="1:20" ht="20.100000000000001" customHeight="1" thickBot="1" x14ac:dyDescent="0.3">
      <c r="A63" s="17" t="s">
        <v>8</v>
      </c>
      <c r="B63" s="18"/>
      <c r="C63" s="24">
        <v>379930</v>
      </c>
      <c r="D63" s="25">
        <v>237175</v>
      </c>
      <c r="E63" s="25">
        <v>674966</v>
      </c>
      <c r="F63" s="50">
        <v>662159</v>
      </c>
      <c r="G63" s="50">
        <v>179299</v>
      </c>
      <c r="H63" s="25">
        <v>218362</v>
      </c>
      <c r="I63" s="179">
        <v>222575</v>
      </c>
      <c r="K63" s="155">
        <f t="shared" ref="K63:Q63" si="63">C63/C92</f>
        <v>7.2782120990083816E-4</v>
      </c>
      <c r="L63" s="32">
        <f t="shared" si="63"/>
        <v>4.1053027543554974E-4</v>
      </c>
      <c r="M63" s="32">
        <f t="shared" si="63"/>
        <v>1.0827939249351828E-3</v>
      </c>
      <c r="N63" s="32">
        <f t="shared" si="63"/>
        <v>9.6873834108200825E-4</v>
      </c>
      <c r="O63" s="32">
        <f t="shared" si="63"/>
        <v>3.323128688954052E-4</v>
      </c>
      <c r="P63" s="261">
        <f t="shared" si="63"/>
        <v>3.7628278842113125E-4</v>
      </c>
      <c r="Q63" s="203">
        <f t="shared" si="63"/>
        <v>3.0424746770420821E-4</v>
      </c>
      <c r="S63" s="113">
        <f t="shared" si="53"/>
        <v>1.9293649994046584E-2</v>
      </c>
      <c r="T63" s="112">
        <f t="shared" si="55"/>
        <v>-7.2035320716923043E-3</v>
      </c>
    </row>
    <row r="64" spans="1:20" ht="20.100000000000001" customHeight="1" thickBot="1" x14ac:dyDescent="0.3">
      <c r="A64" s="35"/>
      <c r="B64" t="s">
        <v>93</v>
      </c>
      <c r="C64" s="22">
        <v>379930</v>
      </c>
      <c r="D64" s="23">
        <v>237175</v>
      </c>
      <c r="E64" s="23">
        <v>674966</v>
      </c>
      <c r="F64" s="49">
        <v>662159</v>
      </c>
      <c r="G64" s="49">
        <v>179299</v>
      </c>
      <c r="H64" s="23">
        <v>218362</v>
      </c>
      <c r="I64" s="180">
        <v>222575</v>
      </c>
      <c r="K64" s="90">
        <f t="shared" ref="K64:Q64" si="64">C64/C63</f>
        <v>1</v>
      </c>
      <c r="L64" s="29">
        <f t="shared" si="64"/>
        <v>1</v>
      </c>
      <c r="M64" s="29">
        <f t="shared" si="64"/>
        <v>1</v>
      </c>
      <c r="N64" s="29">
        <f t="shared" si="64"/>
        <v>1</v>
      </c>
      <c r="O64" s="29">
        <f t="shared" si="64"/>
        <v>1</v>
      </c>
      <c r="P64" s="220">
        <f t="shared" si="64"/>
        <v>1</v>
      </c>
      <c r="Q64" s="205">
        <f t="shared" si="64"/>
        <v>1</v>
      </c>
      <c r="S64" s="172">
        <f t="shared" si="53"/>
        <v>1.9293649994046584E-2</v>
      </c>
      <c r="T64" s="115">
        <f t="shared" si="55"/>
        <v>0</v>
      </c>
    </row>
    <row r="65" spans="1:20" ht="20.100000000000001" customHeight="1" thickBot="1" x14ac:dyDescent="0.3">
      <c r="A65" s="17" t="s">
        <v>19</v>
      </c>
      <c r="B65" s="18"/>
      <c r="C65" s="24">
        <v>339653</v>
      </c>
      <c r="D65" s="25">
        <v>184063</v>
      </c>
      <c r="E65" s="25">
        <v>176558</v>
      </c>
      <c r="F65" s="50">
        <v>239017</v>
      </c>
      <c r="G65" s="50">
        <v>451176</v>
      </c>
      <c r="H65" s="25">
        <v>229205</v>
      </c>
      <c r="I65" s="179">
        <v>316641</v>
      </c>
      <c r="K65" s="155">
        <f t="shared" ref="K65:Q65" si="65">C65/C92</f>
        <v>6.506636943817266E-4</v>
      </c>
      <c r="L65" s="32">
        <f t="shared" si="65"/>
        <v>3.185978036786912E-4</v>
      </c>
      <c r="M65" s="32">
        <f t="shared" si="65"/>
        <v>2.8323786649802506E-4</v>
      </c>
      <c r="N65" s="32">
        <f t="shared" si="65"/>
        <v>3.496817714029385E-4</v>
      </c>
      <c r="O65" s="32">
        <f t="shared" si="65"/>
        <v>8.3620985580930925E-4</v>
      </c>
      <c r="P65" s="261">
        <f t="shared" si="65"/>
        <v>3.9496751504412576E-4</v>
      </c>
      <c r="Q65" s="203">
        <f t="shared" si="65"/>
        <v>4.3283038266349853E-4</v>
      </c>
      <c r="S65" s="113">
        <f t="shared" si="53"/>
        <v>0.38147509871076113</v>
      </c>
      <c r="T65" s="112">
        <f t="shared" si="55"/>
        <v>3.7862867619372774E-3</v>
      </c>
    </row>
    <row r="66" spans="1:20" ht="20.100000000000001" customHeight="1" x14ac:dyDescent="0.25">
      <c r="A66" s="35"/>
      <c r="B66" t="s">
        <v>93</v>
      </c>
      <c r="C66" s="22">
        <v>318043</v>
      </c>
      <c r="D66" s="23">
        <v>146731</v>
      </c>
      <c r="E66" s="23">
        <v>113871</v>
      </c>
      <c r="F66" s="49">
        <v>171892</v>
      </c>
      <c r="G66" s="49">
        <v>210239</v>
      </c>
      <c r="H66" s="23">
        <v>162430</v>
      </c>
      <c r="I66" s="180">
        <v>265753</v>
      </c>
      <c r="K66" s="90">
        <f t="shared" ref="K66:Q66" si="66">C66/C65</f>
        <v>0.93637624281251752</v>
      </c>
      <c r="L66" s="29">
        <f t="shared" si="66"/>
        <v>0.79717814009333765</v>
      </c>
      <c r="M66" s="29">
        <f t="shared" si="66"/>
        <v>0.64494953499699814</v>
      </c>
      <c r="N66" s="29">
        <f t="shared" si="66"/>
        <v>0.71916223532217372</v>
      </c>
      <c r="O66" s="29">
        <f t="shared" si="66"/>
        <v>0.46598001666755323</v>
      </c>
      <c r="P66" s="220">
        <f t="shared" si="66"/>
        <v>0.70866691389803882</v>
      </c>
      <c r="Q66" s="205">
        <f t="shared" si="66"/>
        <v>0.83928802650320078</v>
      </c>
      <c r="S66" s="118">
        <f t="shared" si="53"/>
        <v>0.6361078618481808</v>
      </c>
      <c r="T66" s="115">
        <f t="shared" si="55"/>
        <v>13.062111260516197</v>
      </c>
    </row>
    <row r="67" spans="1:20" ht="20.100000000000001" customHeight="1" thickBot="1" x14ac:dyDescent="0.3">
      <c r="A67" s="35"/>
      <c r="B67" t="s">
        <v>94</v>
      </c>
      <c r="C67" s="22">
        <v>21610</v>
      </c>
      <c r="D67" s="23">
        <v>37332</v>
      </c>
      <c r="E67" s="23">
        <v>62687</v>
      </c>
      <c r="F67" s="49">
        <v>67125</v>
      </c>
      <c r="G67" s="49">
        <v>240937</v>
      </c>
      <c r="H67" s="23">
        <v>66775</v>
      </c>
      <c r="I67" s="180">
        <v>50888</v>
      </c>
      <c r="K67" s="90">
        <f t="shared" ref="K67:Q67" si="67">C67/C65</f>
        <v>6.3623757187482519E-2</v>
      </c>
      <c r="L67" s="29">
        <f t="shared" si="67"/>
        <v>0.20282185990666241</v>
      </c>
      <c r="M67" s="29">
        <f t="shared" si="67"/>
        <v>0.35505046500300186</v>
      </c>
      <c r="N67" s="29">
        <f t="shared" si="67"/>
        <v>0.28083776467782628</v>
      </c>
      <c r="O67" s="29">
        <f t="shared" si="67"/>
        <v>0.53401998333244671</v>
      </c>
      <c r="P67" s="220">
        <f t="shared" si="67"/>
        <v>0.29133308610196113</v>
      </c>
      <c r="Q67" s="205">
        <f t="shared" si="67"/>
        <v>0.16071197349679922</v>
      </c>
      <c r="S67" s="116">
        <f t="shared" si="53"/>
        <v>-0.23791838262822912</v>
      </c>
      <c r="T67" s="115">
        <f t="shared" si="55"/>
        <v>-13.06211126051619</v>
      </c>
    </row>
    <row r="68" spans="1:20" ht="20.100000000000001" customHeight="1" thickBot="1" x14ac:dyDescent="0.3">
      <c r="A68" s="17" t="s">
        <v>25</v>
      </c>
      <c r="B68" s="18"/>
      <c r="C68" s="24">
        <v>2716697</v>
      </c>
      <c r="D68" s="25">
        <v>2538731</v>
      </c>
      <c r="E68" s="25">
        <v>3441297</v>
      </c>
      <c r="F68" s="50">
        <v>3002154</v>
      </c>
      <c r="G68" s="50">
        <v>2009575</v>
      </c>
      <c r="H68" s="25">
        <v>2068469</v>
      </c>
      <c r="I68" s="179">
        <v>2556411</v>
      </c>
      <c r="K68" s="155">
        <f t="shared" ref="K68:Q68" si="68">C68/C92</f>
        <v>5.2042999959834111E-3</v>
      </c>
      <c r="L68" s="32">
        <f t="shared" si="68"/>
        <v>4.3943330312502102E-3</v>
      </c>
      <c r="M68" s="32">
        <f t="shared" si="68"/>
        <v>5.5205973123056114E-3</v>
      </c>
      <c r="N68" s="32">
        <f t="shared" si="68"/>
        <v>4.392150051019038E-3</v>
      </c>
      <c r="O68" s="32">
        <f t="shared" si="68"/>
        <v>3.7245474515222275E-3</v>
      </c>
      <c r="P68" s="261">
        <f t="shared" si="68"/>
        <v>3.5643989479976781E-3</v>
      </c>
      <c r="Q68" s="203">
        <f t="shared" si="68"/>
        <v>3.4944696087214761E-3</v>
      </c>
      <c r="S68" s="113">
        <f t="shared" si="53"/>
        <v>0.23589524426036843</v>
      </c>
      <c r="T68" s="112">
        <f t="shared" si="55"/>
        <v>-6.9929339276202009E-3</v>
      </c>
    </row>
    <row r="69" spans="1:20" ht="20.100000000000001" customHeight="1" x14ac:dyDescent="0.25">
      <c r="A69" s="35"/>
      <c r="B69" t="s">
        <v>93</v>
      </c>
      <c r="C69" s="22">
        <v>1407726</v>
      </c>
      <c r="D69" s="23">
        <v>1047060</v>
      </c>
      <c r="E69" s="23">
        <v>1453617</v>
      </c>
      <c r="F69" s="49">
        <v>1213740</v>
      </c>
      <c r="G69" s="49">
        <v>779204</v>
      </c>
      <c r="H69" s="23">
        <v>586787</v>
      </c>
      <c r="I69" s="180">
        <v>609998</v>
      </c>
      <c r="K69" s="90">
        <f t="shared" ref="K69:Q69" si="69">C69/C68</f>
        <v>0.51817556392928621</v>
      </c>
      <c r="L69" s="29">
        <f t="shared" si="69"/>
        <v>0.41243440128158515</v>
      </c>
      <c r="M69" s="29">
        <f t="shared" si="69"/>
        <v>0.42240382042003349</v>
      </c>
      <c r="N69" s="29">
        <f t="shared" si="69"/>
        <v>0.40428971998105362</v>
      </c>
      <c r="O69" s="29">
        <f t="shared" si="69"/>
        <v>0.38774566761628704</v>
      </c>
      <c r="P69" s="220">
        <f t="shared" si="69"/>
        <v>0.28368179556957346</v>
      </c>
      <c r="Q69" s="205">
        <f t="shared" si="69"/>
        <v>0.23861499578901826</v>
      </c>
      <c r="S69" s="118">
        <f t="shared" si="53"/>
        <v>3.9556091051778583E-2</v>
      </c>
      <c r="T69" s="115">
        <f t="shared" si="55"/>
        <v>-4.5066799780555193</v>
      </c>
    </row>
    <row r="70" spans="1:20" ht="20.100000000000001" customHeight="1" thickBot="1" x14ac:dyDescent="0.3">
      <c r="A70" s="35"/>
      <c r="B70" t="s">
        <v>94</v>
      </c>
      <c r="C70" s="22">
        <v>1308971</v>
      </c>
      <c r="D70" s="23">
        <v>1491671</v>
      </c>
      <c r="E70" s="23">
        <v>1987680</v>
      </c>
      <c r="F70" s="49">
        <v>1788414</v>
      </c>
      <c r="G70" s="49">
        <v>1230371</v>
      </c>
      <c r="H70" s="23">
        <v>1481682</v>
      </c>
      <c r="I70" s="180">
        <v>1946413</v>
      </c>
      <c r="K70" s="90">
        <f t="shared" ref="K70:Q70" si="70">C70/C68</f>
        <v>0.48182443607071379</v>
      </c>
      <c r="L70" s="29">
        <f t="shared" si="70"/>
        <v>0.58756559871841485</v>
      </c>
      <c r="M70" s="29">
        <f t="shared" si="70"/>
        <v>0.57759617957996656</v>
      </c>
      <c r="N70" s="29">
        <f t="shared" si="70"/>
        <v>0.59571028001894644</v>
      </c>
      <c r="O70" s="29">
        <f t="shared" si="70"/>
        <v>0.61225433238371296</v>
      </c>
      <c r="P70" s="220">
        <f t="shared" si="70"/>
        <v>0.7163182044304266</v>
      </c>
      <c r="Q70" s="205">
        <f t="shared" si="70"/>
        <v>0.76138500421098176</v>
      </c>
      <c r="S70" s="116">
        <f t="shared" si="53"/>
        <v>0.31365097234089367</v>
      </c>
      <c r="T70" s="115">
        <f t="shared" si="55"/>
        <v>4.5066799780555167</v>
      </c>
    </row>
    <row r="71" spans="1:20" ht="20.100000000000001" customHeight="1" thickBot="1" x14ac:dyDescent="0.3">
      <c r="A71" s="17" t="s">
        <v>26</v>
      </c>
      <c r="B71" s="18"/>
      <c r="C71" s="24">
        <v>33688126</v>
      </c>
      <c r="D71" s="25">
        <v>30997965</v>
      </c>
      <c r="E71" s="25">
        <v>30882257</v>
      </c>
      <c r="F71" s="50">
        <v>32577227</v>
      </c>
      <c r="G71" s="50">
        <v>24438871</v>
      </c>
      <c r="H71" s="25">
        <v>24185672</v>
      </c>
      <c r="I71" s="179">
        <v>35114031</v>
      </c>
      <c r="K71" s="155">
        <f t="shared" ref="K71:Q71" si="71">C71/C92</f>
        <v>6.4535395005953414E-2</v>
      </c>
      <c r="L71" s="32">
        <f t="shared" si="71"/>
        <v>5.3654909283826414E-2</v>
      </c>
      <c r="M71" s="32">
        <f t="shared" si="71"/>
        <v>4.9541932879414698E-2</v>
      </c>
      <c r="N71" s="32">
        <f t="shared" si="71"/>
        <v>4.7660469526249749E-2</v>
      </c>
      <c r="O71" s="32">
        <f t="shared" si="71"/>
        <v>4.5295017454501811E-2</v>
      </c>
      <c r="P71" s="261">
        <f t="shared" si="71"/>
        <v>4.167690394848407E-2</v>
      </c>
      <c r="Q71" s="203">
        <f t="shared" si="71"/>
        <v>4.799889930422134E-2</v>
      </c>
      <c r="S71" s="113">
        <f t="shared" si="53"/>
        <v>0.451852609263865</v>
      </c>
      <c r="T71" s="112">
        <f t="shared" si="55"/>
        <v>0.63219953557372699</v>
      </c>
    </row>
    <row r="72" spans="1:20" ht="20.100000000000001" customHeight="1" x14ac:dyDescent="0.25">
      <c r="A72" s="35"/>
      <c r="B72" t="s">
        <v>93</v>
      </c>
      <c r="C72" s="22">
        <v>3749627</v>
      </c>
      <c r="D72" s="23">
        <v>2910766</v>
      </c>
      <c r="E72" s="23">
        <v>5430004</v>
      </c>
      <c r="F72" s="49">
        <v>5877479</v>
      </c>
      <c r="G72" s="49">
        <v>3870010</v>
      </c>
      <c r="H72" s="23">
        <v>3441245</v>
      </c>
      <c r="I72" s="180">
        <v>3853530</v>
      </c>
      <c r="K72" s="90">
        <f t="shared" ref="K72:Q72" si="72">C72/C71</f>
        <v>0.11130411350278137</v>
      </c>
      <c r="L72" s="29">
        <f t="shared" si="72"/>
        <v>9.3901841620893503E-2</v>
      </c>
      <c r="M72" s="29">
        <f t="shared" si="72"/>
        <v>0.17582924719524223</v>
      </c>
      <c r="N72" s="29">
        <f t="shared" si="72"/>
        <v>0.18041679852002138</v>
      </c>
      <c r="O72" s="29">
        <f t="shared" si="72"/>
        <v>0.15835469649968692</v>
      </c>
      <c r="P72" s="220">
        <f t="shared" si="72"/>
        <v>0.14228444841226656</v>
      </c>
      <c r="Q72" s="205">
        <f t="shared" si="72"/>
        <v>0.10974331030236888</v>
      </c>
      <c r="S72" s="118">
        <f t="shared" si="53"/>
        <v>0.119806930340618</v>
      </c>
      <c r="T72" s="115">
        <f t="shared" si="55"/>
        <v>-3.2541138109897685</v>
      </c>
    </row>
    <row r="73" spans="1:20" ht="20.100000000000001" customHeight="1" thickBot="1" x14ac:dyDescent="0.3">
      <c r="A73" s="35"/>
      <c r="B73" t="s">
        <v>94</v>
      </c>
      <c r="C73" s="22">
        <v>29938499</v>
      </c>
      <c r="D73" s="23">
        <v>28087199</v>
      </c>
      <c r="E73" s="23">
        <v>25452253</v>
      </c>
      <c r="F73" s="49">
        <v>26699748</v>
      </c>
      <c r="G73" s="49">
        <v>20568861</v>
      </c>
      <c r="H73" s="23">
        <v>20744427</v>
      </c>
      <c r="I73" s="180">
        <v>31260501</v>
      </c>
      <c r="K73" s="90">
        <f t="shared" ref="K73:Q73" si="73">C73/C71</f>
        <v>0.88869588649721865</v>
      </c>
      <c r="L73" s="29">
        <f t="shared" si="73"/>
        <v>0.90609815837910646</v>
      </c>
      <c r="M73" s="29">
        <f t="shared" si="73"/>
        <v>0.82417075280475771</v>
      </c>
      <c r="N73" s="29">
        <f t="shared" si="73"/>
        <v>0.81958320147997865</v>
      </c>
      <c r="O73" s="29">
        <f t="shared" si="73"/>
        <v>0.84164530350031308</v>
      </c>
      <c r="P73" s="220">
        <f t="shared" si="73"/>
        <v>0.85771555158773338</v>
      </c>
      <c r="Q73" s="205">
        <f t="shared" si="73"/>
        <v>0.89025668969763117</v>
      </c>
      <c r="S73" s="116">
        <f t="shared" si="53"/>
        <v>0.50693489870797592</v>
      </c>
      <c r="T73" s="115">
        <f t="shared" si="55"/>
        <v>3.2541138109897783</v>
      </c>
    </row>
    <row r="74" spans="1:20" ht="20.100000000000001" customHeight="1" thickBot="1" x14ac:dyDescent="0.3">
      <c r="A74" s="17" t="s">
        <v>103</v>
      </c>
      <c r="B74" s="18"/>
      <c r="C74" s="24">
        <v>1956143</v>
      </c>
      <c r="D74" s="25">
        <v>2271046</v>
      </c>
      <c r="E74" s="25">
        <v>3765263</v>
      </c>
      <c r="F74" s="50">
        <v>5572501</v>
      </c>
      <c r="G74" s="50">
        <v>5162818</v>
      </c>
      <c r="H74" s="25">
        <v>5170966</v>
      </c>
      <c r="I74" s="179">
        <v>6585094</v>
      </c>
      <c r="K74" s="155">
        <f t="shared" ref="K74:Q74" si="74">C74/C92</f>
        <v>3.7473280999106551E-3</v>
      </c>
      <c r="L74" s="32">
        <f t="shared" si="74"/>
        <v>3.9309924735187246E-3</v>
      </c>
      <c r="M74" s="32">
        <f t="shared" si="74"/>
        <v>6.0403100336657266E-3</v>
      </c>
      <c r="N74" s="32">
        <f t="shared" si="74"/>
        <v>8.1525666409696645E-3</v>
      </c>
      <c r="O74" s="32">
        <f t="shared" si="74"/>
        <v>9.5687698267410189E-3</v>
      </c>
      <c r="P74" s="261">
        <f t="shared" si="74"/>
        <v>8.9106415278796831E-3</v>
      </c>
      <c r="Q74" s="203">
        <f t="shared" si="74"/>
        <v>9.0014519784080652E-3</v>
      </c>
      <c r="S74" s="113">
        <f t="shared" si="53"/>
        <v>0.27347462737136541</v>
      </c>
      <c r="T74" s="112">
        <f t="shared" si="55"/>
        <v>9.0810450528382158E-3</v>
      </c>
    </row>
    <row r="75" spans="1:20" ht="20.100000000000001" customHeight="1" x14ac:dyDescent="0.25">
      <c r="A75" s="35"/>
      <c r="B75" t="s">
        <v>93</v>
      </c>
      <c r="C75" s="22">
        <v>252489</v>
      </c>
      <c r="D75" s="23">
        <v>270462</v>
      </c>
      <c r="E75" s="23">
        <v>1496447</v>
      </c>
      <c r="F75" s="49">
        <v>1134619</v>
      </c>
      <c r="G75" s="49">
        <v>872928</v>
      </c>
      <c r="H75" s="23">
        <v>949849</v>
      </c>
      <c r="I75" s="180">
        <v>975254</v>
      </c>
      <c r="K75" s="90">
        <f t="shared" ref="K75:Q75" si="75">C75/C74</f>
        <v>0.12907491936939169</v>
      </c>
      <c r="L75" s="29">
        <f t="shared" si="75"/>
        <v>0.11909137903855756</v>
      </c>
      <c r="M75" s="29">
        <f t="shared" si="75"/>
        <v>0.39743492021672855</v>
      </c>
      <c r="N75" s="29">
        <f t="shared" si="75"/>
        <v>0.20361037171639806</v>
      </c>
      <c r="O75" s="29">
        <f t="shared" si="75"/>
        <v>0.16907975450616311</v>
      </c>
      <c r="P75" s="220">
        <f t="shared" si="75"/>
        <v>0.18368888907797884</v>
      </c>
      <c r="Q75" s="205">
        <f t="shared" si="75"/>
        <v>0.14810023972322947</v>
      </c>
      <c r="S75" s="118">
        <f t="shared" si="53"/>
        <v>2.6746356526142576E-2</v>
      </c>
      <c r="T75" s="115">
        <f t="shared" si="55"/>
        <v>-3.5588649354749369</v>
      </c>
    </row>
    <row r="76" spans="1:20" ht="20.100000000000001" customHeight="1" thickBot="1" x14ac:dyDescent="0.3">
      <c r="A76" s="35"/>
      <c r="B76" t="s">
        <v>94</v>
      </c>
      <c r="C76" s="22">
        <v>1703654</v>
      </c>
      <c r="D76" s="23">
        <v>2000584</v>
      </c>
      <c r="E76" s="23">
        <v>2268816</v>
      </c>
      <c r="F76" s="49">
        <v>4437882</v>
      </c>
      <c r="G76" s="49">
        <v>4289890</v>
      </c>
      <c r="H76" s="23">
        <v>4221117</v>
      </c>
      <c r="I76" s="180">
        <v>5609840</v>
      </c>
      <c r="K76" s="90">
        <f t="shared" ref="K76:Q76" si="76">C76/C74</f>
        <v>0.87092508063060825</v>
      </c>
      <c r="L76" s="29">
        <f t="shared" si="76"/>
        <v>0.8809086209614424</v>
      </c>
      <c r="M76" s="29">
        <f t="shared" si="76"/>
        <v>0.60256507978327145</v>
      </c>
      <c r="N76" s="29">
        <f t="shared" si="76"/>
        <v>0.79638962828360194</v>
      </c>
      <c r="O76" s="29">
        <f t="shared" si="76"/>
        <v>0.83092024549383692</v>
      </c>
      <c r="P76" s="220">
        <f t="shared" si="76"/>
        <v>0.81631111092202113</v>
      </c>
      <c r="Q76" s="205">
        <f t="shared" si="76"/>
        <v>0.8518997602767705</v>
      </c>
      <c r="S76" s="116">
        <f t="shared" si="53"/>
        <v>0.32899419750743703</v>
      </c>
      <c r="T76" s="115">
        <f t="shared" si="55"/>
        <v>3.5588649354749369</v>
      </c>
    </row>
    <row r="77" spans="1:20" ht="20.100000000000001" customHeight="1" thickBot="1" x14ac:dyDescent="0.3">
      <c r="A77" s="17" t="s">
        <v>9</v>
      </c>
      <c r="B77" s="18"/>
      <c r="C77" s="24">
        <v>16722680</v>
      </c>
      <c r="D77" s="25">
        <v>20815998</v>
      </c>
      <c r="E77" s="25">
        <v>25150475</v>
      </c>
      <c r="F77" s="50">
        <v>23464977</v>
      </c>
      <c r="G77" s="50">
        <v>18127837</v>
      </c>
      <c r="H77" s="25">
        <v>23301790</v>
      </c>
      <c r="I77" s="179">
        <v>30672269</v>
      </c>
      <c r="K77" s="155">
        <f t="shared" ref="K77:Q77" si="77">C77/C92</f>
        <v>3.2035167505552464E-2</v>
      </c>
      <c r="L77" s="32">
        <f t="shared" si="77"/>
        <v>3.6030767966294307E-2</v>
      </c>
      <c r="M77" s="32">
        <f t="shared" si="77"/>
        <v>4.0346893827591594E-2</v>
      </c>
      <c r="N77" s="32">
        <f t="shared" si="77"/>
        <v>3.4329251573273906E-2</v>
      </c>
      <c r="O77" s="32">
        <f t="shared" si="77"/>
        <v>3.3598143438269459E-2</v>
      </c>
      <c r="P77" s="261">
        <f t="shared" si="77"/>
        <v>4.0153792859580109E-2</v>
      </c>
      <c r="Q77" s="203">
        <f t="shared" si="77"/>
        <v>4.1927261246736097E-2</v>
      </c>
      <c r="S77" s="113">
        <f t="shared" si="53"/>
        <v>0.31630527096845351</v>
      </c>
      <c r="T77" s="112">
        <f t="shared" si="55"/>
        <v>0.17734683871559881</v>
      </c>
    </row>
    <row r="78" spans="1:20" ht="20.100000000000001" customHeight="1" x14ac:dyDescent="0.25">
      <c r="A78" s="35"/>
      <c r="B78" t="s">
        <v>93</v>
      </c>
      <c r="C78" s="22">
        <v>14675884</v>
      </c>
      <c r="D78" s="23">
        <v>19309183</v>
      </c>
      <c r="E78" s="23">
        <v>23458655</v>
      </c>
      <c r="F78" s="49">
        <v>21177257</v>
      </c>
      <c r="G78" s="49">
        <v>16947049</v>
      </c>
      <c r="H78" s="23">
        <v>20623790</v>
      </c>
      <c r="I78" s="180">
        <v>26867660</v>
      </c>
      <c r="K78" s="90">
        <f t="shared" ref="K78:Q78" si="78">C78/C77</f>
        <v>0.87760358985521458</v>
      </c>
      <c r="L78" s="29">
        <f t="shared" si="78"/>
        <v>0.92761264677292921</v>
      </c>
      <c r="M78" s="29">
        <f t="shared" si="78"/>
        <v>0.93273208557691256</v>
      </c>
      <c r="N78" s="29">
        <f t="shared" si="78"/>
        <v>0.90250491189486359</v>
      </c>
      <c r="O78" s="29">
        <f t="shared" si="78"/>
        <v>0.93486327133237135</v>
      </c>
      <c r="P78" s="220">
        <f t="shared" si="78"/>
        <v>0.8850732068223085</v>
      </c>
      <c r="Q78" s="205">
        <f t="shared" si="78"/>
        <v>0.87595932338751981</v>
      </c>
      <c r="S78" s="118">
        <f t="shared" si="53"/>
        <v>0.30275085229242538</v>
      </c>
      <c r="T78" s="115">
        <f t="shared" si="55"/>
        <v>-0.91138834347886943</v>
      </c>
    </row>
    <row r="79" spans="1:20" ht="20.100000000000001" customHeight="1" thickBot="1" x14ac:dyDescent="0.3">
      <c r="A79" s="35"/>
      <c r="B79" t="s">
        <v>94</v>
      </c>
      <c r="C79" s="22">
        <v>2046796</v>
      </c>
      <c r="D79" s="23">
        <v>1506815</v>
      </c>
      <c r="E79" s="23">
        <v>1691820</v>
      </c>
      <c r="F79" s="49">
        <v>2287720</v>
      </c>
      <c r="G79" s="49">
        <v>1180788</v>
      </c>
      <c r="H79" s="23">
        <v>2678000</v>
      </c>
      <c r="I79" s="180">
        <v>3804609</v>
      </c>
      <c r="K79" s="90">
        <f t="shared" ref="K79:Q79" si="79">C79/C77</f>
        <v>0.1223964101447854</v>
      </c>
      <c r="L79" s="29">
        <f t="shared" si="79"/>
        <v>7.2387353227070836E-2</v>
      </c>
      <c r="M79" s="29">
        <f t="shared" si="79"/>
        <v>6.7267914423087438E-2</v>
      </c>
      <c r="N79" s="29">
        <f t="shared" si="79"/>
        <v>9.7495088105136435E-2</v>
      </c>
      <c r="O79" s="29">
        <f t="shared" si="79"/>
        <v>6.5136728667628679E-2</v>
      </c>
      <c r="P79" s="220">
        <f t="shared" si="79"/>
        <v>0.1149267931776915</v>
      </c>
      <c r="Q79" s="205">
        <f t="shared" si="79"/>
        <v>0.12404067661248015</v>
      </c>
      <c r="S79" s="116">
        <f t="shared" si="53"/>
        <v>0.42069044062733385</v>
      </c>
      <c r="T79" s="115">
        <f t="shared" si="55"/>
        <v>0.91138834347886521</v>
      </c>
    </row>
    <row r="80" spans="1:20" ht="20.100000000000001" customHeight="1" thickBot="1" x14ac:dyDescent="0.3">
      <c r="A80" s="17" t="s">
        <v>12</v>
      </c>
      <c r="B80" s="18"/>
      <c r="C80" s="24">
        <v>18206393</v>
      </c>
      <c r="D80" s="25">
        <v>19612202</v>
      </c>
      <c r="E80" s="25">
        <v>19393201</v>
      </c>
      <c r="F80" s="50">
        <v>33027238</v>
      </c>
      <c r="G80" s="50">
        <v>27580400</v>
      </c>
      <c r="H80" s="25">
        <v>27639760</v>
      </c>
      <c r="I80" s="179">
        <v>35591578</v>
      </c>
      <c r="K80" s="155">
        <f t="shared" ref="K80:Q80" si="80">C80/C92</f>
        <v>3.487747474848038E-2</v>
      </c>
      <c r="L80" s="32">
        <f t="shared" si="80"/>
        <v>3.3947096822842374E-2</v>
      </c>
      <c r="M80" s="32">
        <f t="shared" si="80"/>
        <v>3.1110960000721385E-2</v>
      </c>
      <c r="N80" s="32">
        <f t="shared" si="80"/>
        <v>4.8318835431732654E-2</v>
      </c>
      <c r="O80" s="32">
        <f t="shared" si="80"/>
        <v>5.1117529095437417E-2</v>
      </c>
      <c r="P80" s="261">
        <f t="shared" si="80"/>
        <v>4.7629010377679484E-2</v>
      </c>
      <c r="Q80" s="203">
        <f t="shared" si="80"/>
        <v>4.8651679110847161E-2</v>
      </c>
      <c r="S80" s="113">
        <f t="shared" si="53"/>
        <v>0.28769490038987316</v>
      </c>
      <c r="T80" s="112">
        <f t="shared" si="55"/>
        <v>0.10226687331676768</v>
      </c>
    </row>
    <row r="81" spans="1:20" ht="20.100000000000001" customHeight="1" x14ac:dyDescent="0.25">
      <c r="A81" s="35"/>
      <c r="B81" t="s">
        <v>93</v>
      </c>
      <c r="C81" s="22">
        <v>15506833</v>
      </c>
      <c r="D81" s="23">
        <v>16844689</v>
      </c>
      <c r="E81" s="23">
        <v>16555529</v>
      </c>
      <c r="F81" s="49">
        <v>29153400</v>
      </c>
      <c r="G81" s="49">
        <v>24221213</v>
      </c>
      <c r="H81" s="23">
        <v>24282917</v>
      </c>
      <c r="I81" s="180">
        <v>32499374</v>
      </c>
      <c r="K81" s="90">
        <f t="shared" ref="K81:Q81" si="81">C81/C80</f>
        <v>0.85172461123957943</v>
      </c>
      <c r="L81" s="29">
        <f t="shared" si="81"/>
        <v>0.85888820643393338</v>
      </c>
      <c r="M81" s="29">
        <f t="shared" si="81"/>
        <v>0.85367696647912839</v>
      </c>
      <c r="N81" s="29">
        <f t="shared" si="81"/>
        <v>0.88270778198285915</v>
      </c>
      <c r="O81" s="29">
        <f t="shared" si="81"/>
        <v>0.87820383315687955</v>
      </c>
      <c r="P81" s="220">
        <f t="shared" si="81"/>
        <v>0.87855021172398029</v>
      </c>
      <c r="Q81" s="205">
        <f t="shared" si="81"/>
        <v>0.91311978356227985</v>
      </c>
      <c r="S81" s="118">
        <f t="shared" si="53"/>
        <v>0.33836367352406632</v>
      </c>
      <c r="T81" s="115">
        <f t="shared" si="55"/>
        <v>3.4569571838299562</v>
      </c>
    </row>
    <row r="82" spans="1:20" ht="20.100000000000001" customHeight="1" thickBot="1" x14ac:dyDescent="0.3">
      <c r="A82" s="35"/>
      <c r="B82" t="s">
        <v>94</v>
      </c>
      <c r="C82" s="22">
        <v>2699560</v>
      </c>
      <c r="D82" s="23">
        <v>2767513</v>
      </c>
      <c r="E82" s="23">
        <v>2837672</v>
      </c>
      <c r="F82" s="49">
        <v>3873838</v>
      </c>
      <c r="G82" s="49">
        <v>3359187</v>
      </c>
      <c r="H82" s="23">
        <v>3356843</v>
      </c>
      <c r="I82" s="180">
        <v>3092204</v>
      </c>
      <c r="K82" s="90">
        <f t="shared" ref="K82:Q82" si="82">C82/C80</f>
        <v>0.1482753887604206</v>
      </c>
      <c r="L82" s="29">
        <f t="shared" si="82"/>
        <v>0.14111179356606668</v>
      </c>
      <c r="M82" s="29">
        <f t="shared" si="82"/>
        <v>0.14632303352087156</v>
      </c>
      <c r="N82" s="29">
        <f t="shared" si="82"/>
        <v>0.11729221801714088</v>
      </c>
      <c r="O82" s="29">
        <f t="shared" si="82"/>
        <v>0.12179616684312047</v>
      </c>
      <c r="P82" s="220">
        <f t="shared" si="82"/>
        <v>0.12144978827601977</v>
      </c>
      <c r="Q82" s="205">
        <f t="shared" si="82"/>
        <v>8.6880216437720176E-2</v>
      </c>
      <c r="S82" s="116">
        <f t="shared" si="53"/>
        <v>-7.8835679833700892E-2</v>
      </c>
      <c r="T82" s="115">
        <f t="shared" si="55"/>
        <v>-3.4569571838299589</v>
      </c>
    </row>
    <row r="83" spans="1:20" ht="20.100000000000001" customHeight="1" thickBot="1" x14ac:dyDescent="0.3">
      <c r="A83" s="17" t="s">
        <v>11</v>
      </c>
      <c r="B83" s="18"/>
      <c r="C83" s="24">
        <v>49142172</v>
      </c>
      <c r="D83" s="25">
        <v>53572253</v>
      </c>
      <c r="E83" s="25">
        <v>64496107</v>
      </c>
      <c r="F83" s="50">
        <v>76521569</v>
      </c>
      <c r="G83" s="50">
        <v>70400165</v>
      </c>
      <c r="H83" s="25">
        <v>78006715</v>
      </c>
      <c r="I83" s="179">
        <v>89118589</v>
      </c>
      <c r="K83" s="155">
        <f t="shared" ref="K83:Q83" si="83">C83/C92</f>
        <v>9.4140276056629085E-2</v>
      </c>
      <c r="L83" s="32">
        <f t="shared" si="83"/>
        <v>9.2729131568643222E-2</v>
      </c>
      <c r="M83" s="32">
        <f t="shared" si="83"/>
        <v>0.10346594175346538</v>
      </c>
      <c r="N83" s="32">
        <f t="shared" si="83"/>
        <v>0.11195102356088557</v>
      </c>
      <c r="O83" s="32">
        <f t="shared" si="83"/>
        <v>0.13047970597638522</v>
      </c>
      <c r="P83" s="261">
        <f t="shared" si="83"/>
        <v>0.13442166785325507</v>
      </c>
      <c r="Q83" s="203">
        <f t="shared" si="83"/>
        <v>0.12182008324664542</v>
      </c>
      <c r="S83" s="113">
        <f t="shared" si="53"/>
        <v>0.14244765979441643</v>
      </c>
      <c r="T83" s="112">
        <f t="shared" si="55"/>
        <v>-1.260158460660965</v>
      </c>
    </row>
    <row r="84" spans="1:20" ht="20.100000000000001" customHeight="1" x14ac:dyDescent="0.25">
      <c r="A84" s="35"/>
      <c r="B84" t="s">
        <v>93</v>
      </c>
      <c r="C84" s="22">
        <v>42070136</v>
      </c>
      <c r="D84" s="23">
        <v>46287720</v>
      </c>
      <c r="E84" s="23">
        <v>56416879</v>
      </c>
      <c r="F84" s="49">
        <v>65619555</v>
      </c>
      <c r="G84" s="49">
        <v>60649418</v>
      </c>
      <c r="H84" s="23">
        <v>67431373</v>
      </c>
      <c r="I84" s="180">
        <v>77866495</v>
      </c>
      <c r="K84" s="90">
        <f t="shared" ref="K84:Q84" si="84">C84/C83</f>
        <v>0.85609028432849898</v>
      </c>
      <c r="L84" s="29">
        <f t="shared" si="84"/>
        <v>0.86402414324445154</v>
      </c>
      <c r="M84" s="29">
        <f t="shared" si="84"/>
        <v>0.87473309047939907</v>
      </c>
      <c r="N84" s="29">
        <f t="shared" si="84"/>
        <v>0.85753018211113785</v>
      </c>
      <c r="O84" s="29">
        <f t="shared" si="84"/>
        <v>0.86149539564289368</v>
      </c>
      <c r="P84" s="220">
        <f t="shared" si="84"/>
        <v>0.86443036346294033</v>
      </c>
      <c r="Q84" s="205">
        <f t="shared" si="84"/>
        <v>0.87374021372802479</v>
      </c>
      <c r="S84" s="118">
        <f t="shared" si="53"/>
        <v>0.15475173551634488</v>
      </c>
      <c r="T84" s="115">
        <f t="shared" si="55"/>
        <v>0.93098502650844628</v>
      </c>
    </row>
    <row r="85" spans="1:20" ht="20.100000000000001" customHeight="1" thickBot="1" x14ac:dyDescent="0.3">
      <c r="A85" s="35"/>
      <c r="B85" t="s">
        <v>94</v>
      </c>
      <c r="C85" s="22">
        <v>7072036</v>
      </c>
      <c r="D85" s="23">
        <v>7284533</v>
      </c>
      <c r="E85" s="23">
        <v>8079228</v>
      </c>
      <c r="F85" s="49">
        <v>10902014</v>
      </c>
      <c r="G85" s="49">
        <v>9750747</v>
      </c>
      <c r="H85" s="23">
        <v>10575342</v>
      </c>
      <c r="I85" s="180">
        <v>11252094</v>
      </c>
      <c r="K85" s="90">
        <f t="shared" ref="K85:Q85" si="85">C85/C83</f>
        <v>0.14390971567150104</v>
      </c>
      <c r="L85" s="29">
        <f t="shared" si="85"/>
        <v>0.13597585675554844</v>
      </c>
      <c r="M85" s="29">
        <f t="shared" si="85"/>
        <v>0.12526690952060099</v>
      </c>
      <c r="N85" s="29">
        <f t="shared" si="85"/>
        <v>0.14246981788886215</v>
      </c>
      <c r="O85" s="29">
        <f t="shared" si="85"/>
        <v>0.13850460435710626</v>
      </c>
      <c r="P85" s="220">
        <f t="shared" si="85"/>
        <v>0.13556963653705967</v>
      </c>
      <c r="Q85" s="205">
        <f t="shared" si="85"/>
        <v>0.12625978627197521</v>
      </c>
      <c r="S85" s="116">
        <f t="shared" si="53"/>
        <v>6.3993391419398069E-2</v>
      </c>
      <c r="T85" s="115">
        <f t="shared" si="55"/>
        <v>-0.93098502650844628</v>
      </c>
    </row>
    <row r="86" spans="1:20" ht="20.100000000000001" customHeight="1" thickBot="1" x14ac:dyDescent="0.3">
      <c r="A86" s="17" t="s">
        <v>6</v>
      </c>
      <c r="B86" s="18"/>
      <c r="C86" s="24">
        <v>226269996</v>
      </c>
      <c r="D86" s="25">
        <v>240023988</v>
      </c>
      <c r="E86" s="25">
        <v>256594413</v>
      </c>
      <c r="F86" s="50">
        <v>271544790</v>
      </c>
      <c r="G86" s="50">
        <v>201158193</v>
      </c>
      <c r="H86" s="25">
        <v>212609223</v>
      </c>
      <c r="I86" s="179">
        <v>259250567</v>
      </c>
      <c r="K86" s="155">
        <f t="shared" ref="K86:Q86" si="86">C86/C92</f>
        <v>0.43345906417755325</v>
      </c>
      <c r="L86" s="32">
        <f t="shared" si="86"/>
        <v>0.41546163762951022</v>
      </c>
      <c r="M86" s="32">
        <f t="shared" si="86"/>
        <v>0.41163387721560685</v>
      </c>
      <c r="N86" s="32">
        <f t="shared" si="86"/>
        <v>0.39726991461878836</v>
      </c>
      <c r="O86" s="32">
        <f t="shared" si="86"/>
        <v>0.37282670967292408</v>
      </c>
      <c r="P86" s="261">
        <f t="shared" si="86"/>
        <v>0.36636956647443286</v>
      </c>
      <c r="Q86" s="203">
        <f t="shared" si="86"/>
        <v>0.35438089862127448</v>
      </c>
      <c r="S86" s="113">
        <f t="shared" si="53"/>
        <v>0.21937592048864221</v>
      </c>
      <c r="T86" s="140">
        <f t="shared" si="55"/>
        <v>-1.1988667853158386</v>
      </c>
    </row>
    <row r="87" spans="1:20" ht="20.100000000000001" customHeight="1" x14ac:dyDescent="0.25">
      <c r="A87" s="35"/>
      <c r="B87" t="s">
        <v>93</v>
      </c>
      <c r="C87" s="22">
        <v>158420765</v>
      </c>
      <c r="D87" s="23">
        <v>172448823</v>
      </c>
      <c r="E87" s="23">
        <v>187544772</v>
      </c>
      <c r="F87" s="49">
        <v>198331409</v>
      </c>
      <c r="G87" s="49">
        <v>149292863</v>
      </c>
      <c r="H87" s="23">
        <v>158479552</v>
      </c>
      <c r="I87" s="180">
        <v>193468607</v>
      </c>
      <c r="K87" s="90">
        <f t="shared" ref="K87:Q87" si="87">C87/C86</f>
        <v>0.70014039775737658</v>
      </c>
      <c r="L87" s="29">
        <f t="shared" si="87"/>
        <v>0.71846495192805482</v>
      </c>
      <c r="M87" s="29">
        <f t="shared" si="87"/>
        <v>0.73089967083577922</v>
      </c>
      <c r="N87" s="29">
        <f t="shared" si="87"/>
        <v>0.73038193441310362</v>
      </c>
      <c r="O87" s="29">
        <f t="shared" si="87"/>
        <v>0.7421664550347199</v>
      </c>
      <c r="P87" s="220">
        <f t="shared" si="87"/>
        <v>0.74540299693395706</v>
      </c>
      <c r="Q87" s="205">
        <f t="shared" si="87"/>
        <v>0.74626107567973032</v>
      </c>
      <c r="S87" s="118">
        <f t="shared" si="53"/>
        <v>0.22077961830684631</v>
      </c>
      <c r="T87" s="115">
        <f t="shared" si="55"/>
        <v>8.5807874577326082E-2</v>
      </c>
    </row>
    <row r="88" spans="1:20" ht="20.100000000000001" customHeight="1" thickBot="1" x14ac:dyDescent="0.3">
      <c r="A88" s="35"/>
      <c r="B88" t="s">
        <v>94</v>
      </c>
      <c r="C88" s="22">
        <v>67849231</v>
      </c>
      <c r="D88" s="23">
        <v>67575165</v>
      </c>
      <c r="E88" s="23">
        <v>69049641</v>
      </c>
      <c r="F88" s="49">
        <v>73213381</v>
      </c>
      <c r="G88" s="49">
        <v>51865330</v>
      </c>
      <c r="H88" s="23">
        <v>54129671</v>
      </c>
      <c r="I88" s="180">
        <v>65781960</v>
      </c>
      <c r="K88" s="90">
        <f t="shared" ref="K88:Q88" si="88">C88/C86</f>
        <v>0.29985960224262348</v>
      </c>
      <c r="L88" s="29">
        <f t="shared" si="88"/>
        <v>0.28153504807194518</v>
      </c>
      <c r="M88" s="29">
        <f t="shared" si="88"/>
        <v>0.26910032916422072</v>
      </c>
      <c r="N88" s="29">
        <f t="shared" si="88"/>
        <v>0.26961806558689638</v>
      </c>
      <c r="O88" s="29">
        <f t="shared" si="88"/>
        <v>0.25783354496528016</v>
      </c>
      <c r="P88" s="220">
        <f t="shared" si="88"/>
        <v>0.25459700306604288</v>
      </c>
      <c r="Q88" s="205">
        <f t="shared" si="88"/>
        <v>0.25373892432026968</v>
      </c>
      <c r="S88" s="116">
        <f t="shared" si="53"/>
        <v>0.2152662076959603</v>
      </c>
      <c r="T88" s="115">
        <f t="shared" si="55"/>
        <v>-8.5807874577320531E-2</v>
      </c>
    </row>
    <row r="89" spans="1:20" ht="20.100000000000001" customHeight="1" thickBot="1" x14ac:dyDescent="0.3">
      <c r="A89" s="17" t="s">
        <v>7</v>
      </c>
      <c r="B89" s="18"/>
      <c r="C89" s="24">
        <v>3893747</v>
      </c>
      <c r="D89" s="25">
        <v>5074930</v>
      </c>
      <c r="E89" s="25">
        <v>7528183</v>
      </c>
      <c r="F89" s="50">
        <v>6090350</v>
      </c>
      <c r="G89" s="50">
        <v>2918595</v>
      </c>
      <c r="H89" s="25">
        <v>2795978</v>
      </c>
      <c r="I89" s="179">
        <v>4287167</v>
      </c>
      <c r="K89" s="155">
        <f t="shared" ref="K89:Q89" si="89">C89/C92</f>
        <v>7.4591415592023761E-3</v>
      </c>
      <c r="L89" s="32">
        <f t="shared" si="89"/>
        <v>8.784283380272517E-3</v>
      </c>
      <c r="M89" s="32">
        <f t="shared" si="89"/>
        <v>1.2076861379981093E-2</v>
      </c>
      <c r="N89" s="32">
        <f t="shared" si="89"/>
        <v>8.9101795121848508E-3</v>
      </c>
      <c r="O89" s="32">
        <f t="shared" si="89"/>
        <v>5.4093256381451378E-3</v>
      </c>
      <c r="P89" s="261">
        <f t="shared" si="89"/>
        <v>4.8180470878822221E-3</v>
      </c>
      <c r="Q89" s="203">
        <f t="shared" si="89"/>
        <v>5.8603154144672457E-3</v>
      </c>
      <c r="S89" s="78">
        <f t="shared" si="53"/>
        <v>0.53333359561484395</v>
      </c>
      <c r="T89" s="140">
        <f t="shared" si="55"/>
        <v>0.10422683265850236</v>
      </c>
    </row>
    <row r="90" spans="1:20" ht="20.100000000000001" customHeight="1" x14ac:dyDescent="0.25">
      <c r="A90" s="35"/>
      <c r="B90" t="s">
        <v>93</v>
      </c>
      <c r="C90" s="22">
        <v>3760899</v>
      </c>
      <c r="D90" s="23">
        <v>4940255</v>
      </c>
      <c r="E90" s="23">
        <v>7381629</v>
      </c>
      <c r="F90" s="49">
        <v>5962834</v>
      </c>
      <c r="G90" s="49">
        <v>2824469</v>
      </c>
      <c r="H90" s="23">
        <v>2737599</v>
      </c>
      <c r="I90" s="180">
        <v>4132460</v>
      </c>
      <c r="K90" s="90">
        <f t="shared" ref="K90:Q90" si="90">C90/C89</f>
        <v>0.96588170726038436</v>
      </c>
      <c r="L90" s="29">
        <f t="shared" si="90"/>
        <v>0.97346268815530457</v>
      </c>
      <c r="M90" s="29">
        <f t="shared" si="90"/>
        <v>0.98053261988981932</v>
      </c>
      <c r="N90" s="29">
        <f t="shared" si="90"/>
        <v>0.97906261544903006</v>
      </c>
      <c r="O90" s="29">
        <f t="shared" si="90"/>
        <v>0.96774955072560598</v>
      </c>
      <c r="P90" s="220">
        <f t="shared" si="90"/>
        <v>0.97912036503863764</v>
      </c>
      <c r="Q90" s="205">
        <f t="shared" si="90"/>
        <v>0.96391393197419184</v>
      </c>
      <c r="S90" s="118">
        <f t="shared" si="53"/>
        <v>0.50951983836931558</v>
      </c>
      <c r="T90" s="115">
        <f t="shared" si="55"/>
        <v>-1.5206433064445801</v>
      </c>
    </row>
    <row r="91" spans="1:20" ht="20.100000000000001" customHeight="1" thickBot="1" x14ac:dyDescent="0.3">
      <c r="A91" s="35"/>
      <c r="B91" t="s">
        <v>94</v>
      </c>
      <c r="C91" s="22">
        <v>132848</v>
      </c>
      <c r="D91" s="23">
        <v>134675</v>
      </c>
      <c r="E91" s="23">
        <v>146554</v>
      </c>
      <c r="F91" s="49">
        <v>127516</v>
      </c>
      <c r="G91" s="49">
        <v>94126</v>
      </c>
      <c r="H91" s="23">
        <v>58379</v>
      </c>
      <c r="I91" s="180">
        <v>154707</v>
      </c>
      <c r="K91" s="90">
        <f t="shared" ref="K91:Q91" si="91">C91/C89</f>
        <v>3.4118292739615592E-2</v>
      </c>
      <c r="L91" s="47">
        <f t="shared" si="91"/>
        <v>2.6537311844695394E-2</v>
      </c>
      <c r="M91" s="47">
        <f t="shared" si="91"/>
        <v>1.9467380110180638E-2</v>
      </c>
      <c r="N91" s="47">
        <f t="shared" si="91"/>
        <v>2.0937384550969978E-2</v>
      </c>
      <c r="O91" s="47">
        <f t="shared" si="91"/>
        <v>3.2250449274394015E-2</v>
      </c>
      <c r="P91" s="220">
        <f t="shared" si="91"/>
        <v>2.0879634961362355E-2</v>
      </c>
      <c r="Q91" s="205">
        <f t="shared" si="91"/>
        <v>3.6086068025808188E-2</v>
      </c>
      <c r="S91" s="116">
        <f t="shared" si="53"/>
        <v>1.6500453930351668</v>
      </c>
      <c r="T91" s="115">
        <f t="shared" si="55"/>
        <v>1.5206433064445832</v>
      </c>
    </row>
    <row r="92" spans="1:20" ht="20.100000000000001" customHeight="1" thickBot="1" x14ac:dyDescent="0.3">
      <c r="A92" s="87" t="s">
        <v>27</v>
      </c>
      <c r="B92" s="111"/>
      <c r="C92" s="95">
        <f t="shared" ref="C92:E93" si="92">C54+C57+C60+C63+C65+C68+C71+C74+C77+C80+C83+C86+C89</f>
        <v>522010069</v>
      </c>
      <c r="D92" s="96">
        <f t="shared" si="92"/>
        <v>577728402</v>
      </c>
      <c r="E92" s="96">
        <f t="shared" si="92"/>
        <v>623355917</v>
      </c>
      <c r="F92" s="96">
        <f t="shared" ref="F92:G92" si="93">F54+F57+F60+F63+F65+F68+F71+F74+F77+F80+F83+F86+F89</f>
        <v>683527194</v>
      </c>
      <c r="G92" s="96">
        <f t="shared" si="93"/>
        <v>539548771</v>
      </c>
      <c r="H92" s="201">
        <f t="shared" ref="H92:I92" si="94">H54+H57+H60+H63+H65+H68+H71+H74+H77+H80+H83+H86+H89</f>
        <v>580313548</v>
      </c>
      <c r="I92" s="199">
        <f t="shared" si="94"/>
        <v>731559088</v>
      </c>
      <c r="K92" s="101">
        <f>K54+K57+K60+K63+K65+K68+K71+K74+K77+K80+K83+K86+K89</f>
        <v>0.99999999999999989</v>
      </c>
      <c r="L92" s="97">
        <f t="shared" ref="L92:M92" si="95">L54+L57+L60+L63+L65+L68+L71+L74+L77+L80+L83+L86+L89</f>
        <v>1</v>
      </c>
      <c r="M92" s="97">
        <f t="shared" si="95"/>
        <v>1</v>
      </c>
      <c r="N92" s="97">
        <f t="shared" ref="N92:O92" si="96">N54+N57+N60+N63+N65+N68+N71+N74+N77+N80+N83+N86+N89</f>
        <v>1</v>
      </c>
      <c r="O92" s="97">
        <f t="shared" si="96"/>
        <v>1</v>
      </c>
      <c r="P92" s="206">
        <f t="shared" ref="P92:Q92" si="97">P54+P57+P60+P63+P65+P68+P71+P74+P77+P80+P83+P86+P89</f>
        <v>1</v>
      </c>
      <c r="Q92" s="207">
        <f t="shared" si="97"/>
        <v>1</v>
      </c>
      <c r="S92" s="104">
        <f t="shared" si="53"/>
        <v>0.26062727730768059</v>
      </c>
      <c r="T92" s="144">
        <f t="shared" si="55"/>
        <v>0</v>
      </c>
    </row>
    <row r="93" spans="1:20" ht="20.100000000000001" customHeight="1" x14ac:dyDescent="0.25">
      <c r="A93" s="35"/>
      <c r="B93" t="s">
        <v>93</v>
      </c>
      <c r="C93" s="143">
        <f>C55+C58+C61+C64+C66+C69+C72+C75+C78+C81+C84+C87+C90</f>
        <v>251572455</v>
      </c>
      <c r="D93" s="56">
        <f t="shared" si="92"/>
        <v>275437457</v>
      </c>
      <c r="E93" s="56">
        <f t="shared" si="92"/>
        <v>310938973</v>
      </c>
      <c r="F93" s="56">
        <f t="shared" ref="F93:G93" si="98">F55+F58+F61+F64+F66+F69+F72+F75+F78+F81+F84+F87+F90</f>
        <v>337927382</v>
      </c>
      <c r="G93" s="56">
        <f t="shared" si="98"/>
        <v>265774511</v>
      </c>
      <c r="H93" s="56">
        <f t="shared" ref="H93:I93" si="99">H55+H58+H61+H64+H66+H69+H72+H75+H78+H81+H84+H87+H90</f>
        <v>287593838</v>
      </c>
      <c r="I93" s="200">
        <f t="shared" si="99"/>
        <v>353011641</v>
      </c>
      <c r="K93" s="106">
        <f>C93/C92</f>
        <v>0.48193027288138385</v>
      </c>
      <c r="L93" s="29">
        <f>D93/D92</f>
        <v>0.47675941851998477</v>
      </c>
      <c r="M93" s="29">
        <f>E93/E92</f>
        <v>0.4988145047157706</v>
      </c>
      <c r="N93" s="29">
        <f>F93/F92</f>
        <v>0.49438761905352957</v>
      </c>
      <c r="O93" s="29">
        <f>G93/G92</f>
        <v>0.49258663031965277</v>
      </c>
      <c r="P93" s="262">
        <f t="shared" ref="P93" si="100">H93/H92</f>
        <v>0.49558353236998698</v>
      </c>
      <c r="Q93" s="209">
        <f t="shared" ref="Q93" si="101">I93/I92</f>
        <v>0.48254699694196129</v>
      </c>
      <c r="S93" s="118">
        <f t="shared" si="53"/>
        <v>0.2274659410470401</v>
      </c>
      <c r="T93" s="115">
        <f t="shared" si="55"/>
        <v>-1.3036535428025686</v>
      </c>
    </row>
    <row r="94" spans="1:20" ht="19.5" customHeight="1" thickBot="1" x14ac:dyDescent="0.3">
      <c r="A94" s="44"/>
      <c r="B94" s="36" t="s">
        <v>94</v>
      </c>
      <c r="C94" s="45">
        <f>C56+C59+C62+C67+C70+C73+C76+C79+C82+C85+C88+C91</f>
        <v>270437614</v>
      </c>
      <c r="D94" s="46">
        <f t="shared" ref="D94:E94" si="102">D56+D59+D62+D67+D70+D73+D76+D79+D82+D85+D88+D91</f>
        <v>302290945</v>
      </c>
      <c r="E94" s="46">
        <f t="shared" si="102"/>
        <v>312416944</v>
      </c>
      <c r="F94" s="46">
        <f t="shared" ref="F94:G94" si="103">F56+F59+F62+F67+F70+F73+F76+F79+F82+F85+F88+F91</f>
        <v>345599812</v>
      </c>
      <c r="G94" s="46">
        <f t="shared" si="103"/>
        <v>273774260</v>
      </c>
      <c r="H94" s="46">
        <f t="shared" ref="H94:I94" si="104">H56+H59+H62+H67+H70+H73+H76+H79+H82+H85+H88+H91</f>
        <v>292719710</v>
      </c>
      <c r="I94" s="181">
        <f t="shared" si="104"/>
        <v>378547447</v>
      </c>
      <c r="K94" s="139">
        <f>C94/C92</f>
        <v>0.51806972711861621</v>
      </c>
      <c r="L94" s="47">
        <f>D94/D92</f>
        <v>0.52324058148001529</v>
      </c>
      <c r="M94" s="47">
        <f>E94/E92</f>
        <v>0.5011854952842294</v>
      </c>
      <c r="N94" s="47">
        <f>F94/F92</f>
        <v>0.50561238094647043</v>
      </c>
      <c r="O94" s="47">
        <f>G94/G92</f>
        <v>0.50741336968034723</v>
      </c>
      <c r="P94" s="263">
        <f t="shared" ref="P94" si="105">H94/H92</f>
        <v>0.50441646763001302</v>
      </c>
      <c r="Q94" s="210">
        <f t="shared" ref="Q94" si="106">I94/I92</f>
        <v>0.51745300305803865</v>
      </c>
      <c r="S94" s="116">
        <f t="shared" si="53"/>
        <v>0.2932079189337814</v>
      </c>
      <c r="T94" s="117">
        <f t="shared" si="55"/>
        <v>1.3036535428025631</v>
      </c>
    </row>
    <row r="97" spans="1:11" x14ac:dyDescent="0.25">
      <c r="A97" s="1" t="s">
        <v>34</v>
      </c>
      <c r="K97" s="1" t="str">
        <f>S3</f>
        <v>VARIAÇÃO (JAN.-DEZ)</v>
      </c>
    </row>
    <row r="98" spans="1:11" ht="15.75" thickBot="1" x14ac:dyDescent="0.3"/>
    <row r="99" spans="1:11" ht="20.100000000000001" customHeight="1" x14ac:dyDescent="0.25">
      <c r="A99" s="378" t="s">
        <v>36</v>
      </c>
      <c r="B99" s="394"/>
      <c r="C99" s="380">
        <v>2016</v>
      </c>
      <c r="D99" s="382">
        <v>2017</v>
      </c>
      <c r="E99" s="382">
        <v>2018</v>
      </c>
      <c r="F99" s="382">
        <v>2019</v>
      </c>
      <c r="G99" s="382">
        <v>2020</v>
      </c>
      <c r="H99" s="382">
        <v>2021</v>
      </c>
      <c r="I99" s="386">
        <v>2022</v>
      </c>
      <c r="K99" s="384" t="s">
        <v>102</v>
      </c>
    </row>
    <row r="100" spans="1:11" ht="20.100000000000001" customHeight="1" thickBot="1" x14ac:dyDescent="0.3">
      <c r="A100" s="395"/>
      <c r="B100" s="396"/>
      <c r="C100" s="393"/>
      <c r="D100" s="390"/>
      <c r="E100" s="390"/>
      <c r="F100" s="390"/>
      <c r="G100" s="390"/>
      <c r="H100" s="390">
        <v>2020</v>
      </c>
      <c r="I100" s="402">
        <v>2021</v>
      </c>
      <c r="K100" s="385"/>
    </row>
    <row r="101" spans="1:11" ht="20.100000000000001" customHeight="1" thickBot="1" x14ac:dyDescent="0.3">
      <c r="A101" s="17" t="s">
        <v>10</v>
      </c>
      <c r="B101" s="18"/>
      <c r="C101" s="124">
        <f>C54/C7</f>
        <v>4.4284264738846284</v>
      </c>
      <c r="D101" s="145">
        <f t="shared" ref="D101:E101" si="107">D54/D7</f>
        <v>4.6757027816022907</v>
      </c>
      <c r="E101" s="145">
        <f t="shared" si="107"/>
        <v>4.7856998097440906</v>
      </c>
      <c r="F101" s="145">
        <f t="shared" ref="F101:H101" si="108">F54/F7</f>
        <v>4.8555469169707486</v>
      </c>
      <c r="G101" s="145">
        <f t="shared" si="108"/>
        <v>4.1952809075036406</v>
      </c>
      <c r="H101" s="145">
        <f t="shared" si="108"/>
        <v>4.243321052516734</v>
      </c>
      <c r="I101" s="197">
        <f t="shared" ref="I101" si="109">I54/I7</f>
        <v>5.0728727899398987</v>
      </c>
      <c r="K101" s="34">
        <f>(I101-H101)/H101</f>
        <v>0.19549586919216344</v>
      </c>
    </row>
    <row r="102" spans="1:11" ht="20.100000000000001" customHeight="1" x14ac:dyDescent="0.25">
      <c r="A102" s="35"/>
      <c r="B102" t="s">
        <v>93</v>
      </c>
      <c r="C102" s="146">
        <f t="shared" ref="C102:E102" si="110">C55/C8</f>
        <v>5.338984749562286</v>
      </c>
      <c r="D102" s="147">
        <f t="shared" si="110"/>
        <v>4.8855432496178866</v>
      </c>
      <c r="E102" s="147">
        <f t="shared" si="110"/>
        <v>5.1600530248522496</v>
      </c>
      <c r="F102" s="147">
        <f t="shared" ref="F102:H102" si="111">F55/F8</f>
        <v>5.4496401401127468</v>
      </c>
      <c r="G102" s="147">
        <f t="shared" si="111"/>
        <v>4.771437067201564</v>
      </c>
      <c r="H102" s="147">
        <f t="shared" si="111"/>
        <v>5.1578353354483113</v>
      </c>
      <c r="I102" s="196">
        <f t="shared" ref="I102" si="112">I55/I8</f>
        <v>6.4846036717803335</v>
      </c>
      <c r="K102" s="250">
        <f t="shared" ref="K102:K141" si="113">(I102-H102)/H102</f>
        <v>0.25723355827463645</v>
      </c>
    </row>
    <row r="103" spans="1:11" ht="20.100000000000001" customHeight="1" thickBot="1" x14ac:dyDescent="0.3">
      <c r="A103" s="35"/>
      <c r="B103" t="s">
        <v>94</v>
      </c>
      <c r="C103" s="146">
        <f t="shared" ref="C103:E103" si="114">C56/C9</f>
        <v>4.4038808000674434</v>
      </c>
      <c r="D103" s="147">
        <f t="shared" si="114"/>
        <v>4.6707305422239713</v>
      </c>
      <c r="E103" s="147">
        <f t="shared" si="114"/>
        <v>4.7720691368606083</v>
      </c>
      <c r="F103" s="147">
        <f t="shared" ref="F103:H103" si="115">F56/F9</f>
        <v>4.8346108627887752</v>
      </c>
      <c r="G103" s="147">
        <f t="shared" si="115"/>
        <v>4.1775157289716622</v>
      </c>
      <c r="H103" s="147">
        <f t="shared" si="115"/>
        <v>4.1974216537560016</v>
      </c>
      <c r="I103" s="196">
        <f t="shared" ref="I103" si="116">I56/I9</f>
        <v>4.9979755272951811</v>
      </c>
      <c r="K103" s="48">
        <f t="shared" si="113"/>
        <v>0.19072514976493141</v>
      </c>
    </row>
    <row r="104" spans="1:11" ht="20.100000000000001" customHeight="1" thickBot="1" x14ac:dyDescent="0.3">
      <c r="A104" s="17" t="s">
        <v>21</v>
      </c>
      <c r="B104" s="18"/>
      <c r="C104" s="124">
        <f t="shared" ref="C104:E104" si="117">C57/C10</f>
        <v>4.5605208350719852</v>
      </c>
      <c r="D104" s="145">
        <f t="shared" si="117"/>
        <v>5.2979740105632986</v>
      </c>
      <c r="E104" s="145">
        <f t="shared" si="117"/>
        <v>5.4536789402752657</v>
      </c>
      <c r="F104" s="145">
        <f t="shared" ref="F104:H104" si="118">F57/F10</f>
        <v>6.4971067216215594</v>
      </c>
      <c r="G104" s="145">
        <f t="shared" si="118"/>
        <v>6.2842852685277233</v>
      </c>
      <c r="H104" s="145">
        <f t="shared" si="118"/>
        <v>6.1706281691180669</v>
      </c>
      <c r="I104" s="197">
        <f t="shared" ref="I104" si="119">I57/I10</f>
        <v>6.5572362027776654</v>
      </c>
      <c r="K104" s="34">
        <f t="shared" si="113"/>
        <v>6.2652946031401244E-2</v>
      </c>
    </row>
    <row r="105" spans="1:11" ht="20.100000000000001" customHeight="1" x14ac:dyDescent="0.25">
      <c r="A105" s="35"/>
      <c r="B105" t="s">
        <v>93</v>
      </c>
      <c r="C105" s="146">
        <f t="shared" ref="C105:E105" si="120">C58/C11</f>
        <v>4.5785039983833249</v>
      </c>
      <c r="D105" s="147">
        <f t="shared" si="120"/>
        <v>5.2679303215832549</v>
      </c>
      <c r="E105" s="147">
        <f t="shared" si="120"/>
        <v>5.0372442227835323</v>
      </c>
      <c r="F105" s="147">
        <f t="shared" ref="F105:H105" si="121">F58/F11</f>
        <v>5.6395793973523736</v>
      </c>
      <c r="G105" s="147">
        <f t="shared" si="121"/>
        <v>5.515543809141751</v>
      </c>
      <c r="H105" s="147">
        <f t="shared" si="121"/>
        <v>5.2113262446846829</v>
      </c>
      <c r="I105" s="196">
        <f t="shared" ref="I105" si="122">I58/I11</f>
        <v>5.4291624816246165</v>
      </c>
      <c r="K105" s="250">
        <f t="shared" si="113"/>
        <v>4.1800537274387053E-2</v>
      </c>
    </row>
    <row r="106" spans="1:11" ht="20.100000000000001" customHeight="1" thickBot="1" x14ac:dyDescent="0.3">
      <c r="A106" s="35"/>
      <c r="B106" t="s">
        <v>94</v>
      </c>
      <c r="C106" s="146">
        <f t="shared" ref="C106:E106" si="123">C59/C12</f>
        <v>4.0844288189136861</v>
      </c>
      <c r="D106" s="147">
        <f t="shared" si="123"/>
        <v>5.8476150392817061</v>
      </c>
      <c r="E106" s="147">
        <f t="shared" si="123"/>
        <v>8.1716012613875257</v>
      </c>
      <c r="F106" s="147">
        <f t="shared" ref="F106:H106" si="124">F59/F12</f>
        <v>9.3585576434738442</v>
      </c>
      <c r="G106" s="147">
        <f t="shared" si="124"/>
        <v>8.8401826484018269</v>
      </c>
      <c r="H106" s="147">
        <f t="shared" si="124"/>
        <v>8.6054331306990886</v>
      </c>
      <c r="I106" s="196">
        <f t="shared" ref="I106" si="125">I59/I12</f>
        <v>10.147304134295815</v>
      </c>
      <c r="K106" s="48">
        <f t="shared" si="113"/>
        <v>0.17917413106102056</v>
      </c>
    </row>
    <row r="107" spans="1:11" ht="20.100000000000001" customHeight="1" thickBot="1" x14ac:dyDescent="0.3">
      <c r="A107" s="17" t="s">
        <v>15</v>
      </c>
      <c r="B107" s="18"/>
      <c r="C107" s="124">
        <f t="shared" ref="C107:E107" si="126">C60/C13</f>
        <v>7.1257605298372049</v>
      </c>
      <c r="D107" s="145">
        <f t="shared" si="126"/>
        <v>7.7304463913273862</v>
      </c>
      <c r="E107" s="145">
        <f t="shared" si="126"/>
        <v>8.490370157118889</v>
      </c>
      <c r="F107" s="145">
        <f t="shared" ref="F107:H107" si="127">F60/F13</f>
        <v>9.6140320170026428</v>
      </c>
      <c r="G107" s="145">
        <f t="shared" si="127"/>
        <v>8.2429188369614383</v>
      </c>
      <c r="H107" s="145">
        <f t="shared" si="127"/>
        <v>8.2346177218299506</v>
      </c>
      <c r="I107" s="197">
        <f t="shared" ref="I107" si="128">I60/I13</f>
        <v>9.6844033831672682</v>
      </c>
      <c r="K107" s="34">
        <f t="shared" si="113"/>
        <v>0.17605986219541675</v>
      </c>
    </row>
    <row r="108" spans="1:11" ht="20.100000000000001" customHeight="1" x14ac:dyDescent="0.25">
      <c r="A108" s="35"/>
      <c r="B108" t="s">
        <v>93</v>
      </c>
      <c r="C108" s="146">
        <f t="shared" ref="C108:E108" si="129">C61/C14</f>
        <v>3.0953912056548618</v>
      </c>
      <c r="D108" s="147">
        <f t="shared" si="129"/>
        <v>3.3200263100197325</v>
      </c>
      <c r="E108" s="147">
        <f t="shared" si="129"/>
        <v>3.6903177549043553</v>
      </c>
      <c r="F108" s="147">
        <f t="shared" ref="F108:H108" si="130">F61/F14</f>
        <v>4.3069578701672899</v>
      </c>
      <c r="G108" s="147">
        <f t="shared" si="130"/>
        <v>4.2622011758617395</v>
      </c>
      <c r="H108" s="147">
        <f t="shared" si="130"/>
        <v>4.9193612140188803</v>
      </c>
      <c r="I108" s="196">
        <f t="shared" ref="I108" si="131">I61/I14</f>
        <v>6.7375971206253924</v>
      </c>
      <c r="K108" s="250">
        <f t="shared" si="113"/>
        <v>0.36960813152427596</v>
      </c>
    </row>
    <row r="109" spans="1:11" ht="20.100000000000001" customHeight="1" thickBot="1" x14ac:dyDescent="0.3">
      <c r="A109" s="35"/>
      <c r="B109" t="s">
        <v>94</v>
      </c>
      <c r="C109" s="146">
        <f t="shared" ref="C109:E109" si="132">C62/C15</f>
        <v>7.9282096311864461</v>
      </c>
      <c r="D109" s="147">
        <f t="shared" si="132"/>
        <v>8.3158148933040881</v>
      </c>
      <c r="E109" s="147">
        <f t="shared" si="132"/>
        <v>9.0236172501803296</v>
      </c>
      <c r="F109" s="147">
        <f t="shared" ref="F109:H109" si="133">F62/F15</f>
        <v>9.9100857422142266</v>
      </c>
      <c r="G109" s="147">
        <f t="shared" si="133"/>
        <v>8.3933711227516969</v>
      </c>
      <c r="H109" s="147">
        <f t="shared" si="133"/>
        <v>8.3610245484621259</v>
      </c>
      <c r="I109" s="196">
        <f t="shared" ref="I109" si="134">I62/I15</f>
        <v>9.7839375364340899</v>
      </c>
      <c r="K109" s="48">
        <f t="shared" si="113"/>
        <v>0.17018404619248315</v>
      </c>
    </row>
    <row r="110" spans="1:11" ht="20.100000000000001" customHeight="1" thickBot="1" x14ac:dyDescent="0.3">
      <c r="A110" s="17" t="s">
        <v>8</v>
      </c>
      <c r="B110" s="18"/>
      <c r="C110" s="124">
        <f t="shared" ref="C110:E110" si="135">C63/C16</f>
        <v>3.5011749527715064</v>
      </c>
      <c r="D110" s="145">
        <f t="shared" si="135"/>
        <v>2.6659959758551306</v>
      </c>
      <c r="E110" s="145">
        <f t="shared" si="135"/>
        <v>2.6054427545742298</v>
      </c>
      <c r="F110" s="145">
        <f t="shared" ref="F110:H110" si="136">F63/F16</f>
        <v>2.2210337066591532</v>
      </c>
      <c r="G110" s="145">
        <f t="shared" si="136"/>
        <v>2.3463848720800891</v>
      </c>
      <c r="H110" s="145">
        <f t="shared" si="136"/>
        <v>2.0396035904764576</v>
      </c>
      <c r="I110" s="197">
        <f t="shared" ref="I110" si="137">I63/I16</f>
        <v>2.0196452066603148</v>
      </c>
      <c r="K110" s="34">
        <f t="shared" si="113"/>
        <v>-9.7854229661757212E-3</v>
      </c>
    </row>
    <row r="111" spans="1:11" ht="20.100000000000001" customHeight="1" thickBot="1" x14ac:dyDescent="0.3">
      <c r="A111" s="35"/>
      <c r="B111" t="s">
        <v>93</v>
      </c>
      <c r="C111" s="146">
        <f t="shared" ref="C111:E111" si="138">C64/C17</f>
        <v>3.5011749527715064</v>
      </c>
      <c r="D111" s="147">
        <f t="shared" si="138"/>
        <v>2.6659959758551306</v>
      </c>
      <c r="E111" s="147">
        <f t="shared" si="138"/>
        <v>2.6054427545742298</v>
      </c>
      <c r="F111" s="147">
        <f t="shared" ref="F111:H111" si="139">F64/F17</f>
        <v>2.2210337066591532</v>
      </c>
      <c r="G111" s="147">
        <f t="shared" si="139"/>
        <v>2.3463848720800891</v>
      </c>
      <c r="H111" s="147">
        <f t="shared" si="139"/>
        <v>2.0396035904764576</v>
      </c>
      <c r="I111" s="196">
        <f t="shared" ref="I111" si="140">I64/I17</f>
        <v>2.0196452066603148</v>
      </c>
      <c r="K111" s="178">
        <f t="shared" si="113"/>
        <v>-9.7854229661757212E-3</v>
      </c>
    </row>
    <row r="112" spans="1:11" ht="20.100000000000001" customHeight="1" thickBot="1" x14ac:dyDescent="0.3">
      <c r="A112" s="17" t="s">
        <v>19</v>
      </c>
      <c r="B112" s="18"/>
      <c r="C112" s="124">
        <f t="shared" ref="C112:E112" si="141">C65/C18</f>
        <v>10.028136994390316</v>
      </c>
      <c r="D112" s="145">
        <f t="shared" si="141"/>
        <v>6.7565890903751562</v>
      </c>
      <c r="E112" s="145">
        <f t="shared" si="141"/>
        <v>7.4121746431570106</v>
      </c>
      <c r="F112" s="145">
        <f t="shared" ref="F112:H112" si="142">F65/F18</f>
        <v>8.079265819361817</v>
      </c>
      <c r="G112" s="145">
        <f t="shared" si="142"/>
        <v>8.3333518036238718</v>
      </c>
      <c r="H112" s="145">
        <f t="shared" si="142"/>
        <v>7.0151195176445382</v>
      </c>
      <c r="I112" s="197">
        <f t="shared" ref="I112" si="143">I65/I18</f>
        <v>8.3300273597811216</v>
      </c>
      <c r="K112" s="34">
        <f t="shared" si="113"/>
        <v>0.18743912186090439</v>
      </c>
    </row>
    <row r="113" spans="1:11" ht="20.100000000000001" customHeight="1" x14ac:dyDescent="0.25">
      <c r="A113" s="35"/>
      <c r="B113" t="s">
        <v>93</v>
      </c>
      <c r="C113" s="146">
        <f t="shared" ref="C113:E113" si="144">C66/C19</f>
        <v>10.740341753343239</v>
      </c>
      <c r="D113" s="147">
        <f t="shared" si="144"/>
        <v>6.7255351331530457</v>
      </c>
      <c r="E113" s="147">
        <f t="shared" si="144"/>
        <v>6.4315730019768429</v>
      </c>
      <c r="F113" s="147">
        <f t="shared" ref="F113:H113" si="145">F66/F19</f>
        <v>7.5746706032697304</v>
      </c>
      <c r="G113" s="147">
        <f t="shared" si="145"/>
        <v>7.2486208798786373</v>
      </c>
      <c r="H113" s="147">
        <f t="shared" si="145"/>
        <v>6.6711844915393463</v>
      </c>
      <c r="I113" s="196">
        <f t="shared" ref="I113" si="146">I66/I19</f>
        <v>8.1918868099010513</v>
      </c>
      <c r="K113" s="250">
        <f t="shared" si="113"/>
        <v>0.22795087143674686</v>
      </c>
    </row>
    <row r="114" spans="1:11" ht="20.100000000000001" customHeight="1" thickBot="1" x14ac:dyDescent="0.3">
      <c r="A114" s="35"/>
      <c r="B114" t="s">
        <v>94</v>
      </c>
      <c r="C114" s="146">
        <f t="shared" ref="C114:E114" si="147">C67/C20</f>
        <v>5.0751526538280887</v>
      </c>
      <c r="D114" s="147">
        <f t="shared" si="147"/>
        <v>6.8814746543778798</v>
      </c>
      <c r="E114" s="147">
        <f t="shared" si="147"/>
        <v>10.251349141455437</v>
      </c>
      <c r="F114" s="147">
        <f t="shared" ref="F114:H114" si="148">F67/F20</f>
        <v>9.7409664780148013</v>
      </c>
      <c r="G114" s="147">
        <f t="shared" si="148"/>
        <v>9.5849544496161041</v>
      </c>
      <c r="H114" s="147">
        <f t="shared" si="148"/>
        <v>8.0210210210210207</v>
      </c>
      <c r="I114" s="196">
        <f t="shared" ref="I114" si="149">I67/I20</f>
        <v>9.1344462394543164</v>
      </c>
      <c r="K114" s="48">
        <f t="shared" si="113"/>
        <v>0.13881340237300169</v>
      </c>
    </row>
    <row r="115" spans="1:11" ht="20.100000000000001" customHeight="1" thickBot="1" x14ac:dyDescent="0.3">
      <c r="A115" s="17" t="s">
        <v>25</v>
      </c>
      <c r="B115" s="18"/>
      <c r="C115" s="124">
        <f t="shared" ref="C115:E115" si="150">C68/C21</f>
        <v>2.5565231547833585</v>
      </c>
      <c r="D115" s="145">
        <f t="shared" si="150"/>
        <v>3.3287498623254157</v>
      </c>
      <c r="E115" s="145">
        <f t="shared" si="150"/>
        <v>3.2278217788349703</v>
      </c>
      <c r="F115" s="145">
        <f t="shared" ref="F115:H115" si="151">F68/F21</f>
        <v>3.3963630686523398</v>
      </c>
      <c r="G115" s="145">
        <f t="shared" si="151"/>
        <v>3.9662012137958258</v>
      </c>
      <c r="H115" s="145">
        <f t="shared" si="151"/>
        <v>5.4860148948133372</v>
      </c>
      <c r="I115" s="197">
        <f t="shared" ref="I115" si="152">I68/I21</f>
        <v>7.0638992202222726</v>
      </c>
      <c r="K115" s="34">
        <f t="shared" si="113"/>
        <v>0.28761940236449601</v>
      </c>
    </row>
    <row r="116" spans="1:11" ht="20.100000000000001" customHeight="1" x14ac:dyDescent="0.25">
      <c r="A116" s="35"/>
      <c r="B116" t="s">
        <v>93</v>
      </c>
      <c r="C116" s="146">
        <f t="shared" ref="C116:E116" si="153">C69/C22</f>
        <v>1.7939831246105165</v>
      </c>
      <c r="D116" s="147">
        <f t="shared" si="153"/>
        <v>2.0244388159548348</v>
      </c>
      <c r="E116" s="147">
        <f t="shared" si="153"/>
        <v>1.8923411589803139</v>
      </c>
      <c r="F116" s="147">
        <f t="shared" ref="F116:H116" si="154">F69/F22</f>
        <v>2.0508635241518101</v>
      </c>
      <c r="G116" s="147">
        <f t="shared" si="154"/>
        <v>2.6179499326365159</v>
      </c>
      <c r="H116" s="147">
        <f t="shared" si="154"/>
        <v>3.412603883754878</v>
      </c>
      <c r="I116" s="196">
        <f t="shared" ref="I116" si="155">I69/I22</f>
        <v>4.5373589508996641</v>
      </c>
      <c r="K116" s="250">
        <f t="shared" si="113"/>
        <v>0.32958852109938452</v>
      </c>
    </row>
    <row r="117" spans="1:11" ht="20.100000000000001" customHeight="1" thickBot="1" x14ac:dyDescent="0.3">
      <c r="A117" s="35"/>
      <c r="B117" t="s">
        <v>94</v>
      </c>
      <c r="C117" s="146">
        <f t="shared" ref="C117:E117" si="156">C70/C23</f>
        <v>4.7092063606274284</v>
      </c>
      <c r="D117" s="147">
        <f t="shared" si="156"/>
        <v>6.0770926186964775</v>
      </c>
      <c r="E117" s="147">
        <f t="shared" si="156"/>
        <v>6.6705595715119905</v>
      </c>
      <c r="F117" s="147">
        <f t="shared" ref="F117:H117" si="157">F70/F23</f>
        <v>6.1223362192028423</v>
      </c>
      <c r="G117" s="147">
        <f t="shared" si="157"/>
        <v>5.8859287395472553</v>
      </c>
      <c r="H117" s="147">
        <f t="shared" si="157"/>
        <v>7.2242987464468031</v>
      </c>
      <c r="I117" s="196">
        <f t="shared" ref="I117" si="158">I70/I23</f>
        <v>8.5572037158345022</v>
      </c>
      <c r="K117" s="48">
        <f t="shared" si="113"/>
        <v>0.18450302460751289</v>
      </c>
    </row>
    <row r="118" spans="1:11" ht="20.100000000000001" customHeight="1" thickBot="1" x14ac:dyDescent="0.3">
      <c r="A118" s="17" t="s">
        <v>26</v>
      </c>
      <c r="B118" s="18"/>
      <c r="C118" s="124">
        <f t="shared" ref="C118:E118" si="159">C71/C24</f>
        <v>5.3955760221934037</v>
      </c>
      <c r="D118" s="145">
        <f t="shared" si="159"/>
        <v>5.1799325929553977</v>
      </c>
      <c r="E118" s="145">
        <f t="shared" si="159"/>
        <v>4.7635860641355796</v>
      </c>
      <c r="F118" s="145">
        <f t="shared" ref="F118:H118" si="160">F71/F24</f>
        <v>4.945475514244956</v>
      </c>
      <c r="G118" s="145">
        <f t="shared" si="160"/>
        <v>4.481723753518013</v>
      </c>
      <c r="H118" s="145">
        <f t="shared" si="160"/>
        <v>4.4938626151862877</v>
      </c>
      <c r="I118" s="197">
        <f t="shared" ref="I118" si="161">I71/I24</f>
        <v>5.7509925915541027</v>
      </c>
      <c r="K118" s="34">
        <f t="shared" si="113"/>
        <v>0.27974374920130979</v>
      </c>
    </row>
    <row r="119" spans="1:11" ht="20.100000000000001" customHeight="1" x14ac:dyDescent="0.25">
      <c r="A119" s="35"/>
      <c r="B119" t="s">
        <v>93</v>
      </c>
      <c r="C119" s="146">
        <f t="shared" ref="C119:E119" si="162">C72/C25</f>
        <v>2.3501310250034941</v>
      </c>
      <c r="D119" s="147">
        <f t="shared" si="162"/>
        <v>1.7205061094403147</v>
      </c>
      <c r="E119" s="147">
        <f t="shared" si="162"/>
        <v>2.0100056006192144</v>
      </c>
      <c r="F119" s="147">
        <f t="shared" ref="F119:H119" si="163">F72/F25</f>
        <v>2.230289238526634</v>
      </c>
      <c r="G119" s="147">
        <f t="shared" si="163"/>
        <v>2.174360812613283</v>
      </c>
      <c r="H119" s="147">
        <f t="shared" si="163"/>
        <v>2.1928423228582279</v>
      </c>
      <c r="I119" s="196">
        <f t="shared" ref="I119" si="164">I72/I25</f>
        <v>2.4076707474186545</v>
      </c>
      <c r="K119" s="250">
        <f t="shared" si="113"/>
        <v>9.7968021832236296E-2</v>
      </c>
    </row>
    <row r="120" spans="1:11" ht="20.100000000000001" customHeight="1" thickBot="1" x14ac:dyDescent="0.3">
      <c r="A120" s="35"/>
      <c r="B120" t="s">
        <v>94</v>
      </c>
      <c r="C120" s="146">
        <f t="shared" ref="C120:E120" si="165">C73/C26</f>
        <v>6.4409355529930119</v>
      </c>
      <c r="D120" s="147">
        <f t="shared" si="165"/>
        <v>6.5434216445544982</v>
      </c>
      <c r="E120" s="147">
        <f t="shared" si="165"/>
        <v>6.7307329000306231</v>
      </c>
      <c r="F120" s="147">
        <f t="shared" ref="F120:H120" si="166">F73/F26</f>
        <v>6.7560432998142703</v>
      </c>
      <c r="G120" s="147">
        <f t="shared" si="166"/>
        <v>5.5997589547336375</v>
      </c>
      <c r="H120" s="147">
        <f t="shared" si="166"/>
        <v>5.4409813603537298</v>
      </c>
      <c r="I120" s="196">
        <f t="shared" ref="I120" si="167">I73/I26</f>
        <v>6.9387413955214541</v>
      </c>
      <c r="K120" s="48">
        <f t="shared" si="113"/>
        <v>0.27527387726069175</v>
      </c>
    </row>
    <row r="121" spans="1:11" ht="20.100000000000001" customHeight="1" thickBot="1" x14ac:dyDescent="0.3">
      <c r="A121" s="17" t="s">
        <v>103</v>
      </c>
      <c r="B121" s="18"/>
      <c r="C121" s="124">
        <f t="shared" ref="C121:E121" si="168">C74/C27</f>
        <v>5.2504744138606689</v>
      </c>
      <c r="D121" s="145">
        <f t="shared" si="168"/>
        <v>5.4676832997077218</v>
      </c>
      <c r="E121" s="145">
        <f t="shared" si="168"/>
        <v>4.886341132332082</v>
      </c>
      <c r="F121" s="145">
        <f t="shared" ref="F121:H121" si="169">F74/F27</f>
        <v>6.1665357188702048</v>
      </c>
      <c r="G121" s="145">
        <f t="shared" si="169"/>
        <v>6.0691196351111474</v>
      </c>
      <c r="H121" s="145">
        <f t="shared" si="169"/>
        <v>5.1571705687286507</v>
      </c>
      <c r="I121" s="197">
        <f t="shared" ref="I121" si="170">I74/I27</f>
        <v>5.2154946689455581</v>
      </c>
      <c r="K121" s="34">
        <f t="shared" si="113"/>
        <v>1.1309321543593154E-2</v>
      </c>
    </row>
    <row r="122" spans="1:11" ht="20.100000000000001" customHeight="1" x14ac:dyDescent="0.25">
      <c r="A122" s="35"/>
      <c r="B122" t="s">
        <v>93</v>
      </c>
      <c r="C122" s="146">
        <f t="shared" ref="C122:E122" si="171">C75/C28</f>
        <v>2.426612205670351</v>
      </c>
      <c r="D122" s="147">
        <f t="shared" si="171"/>
        <v>2.9680003511621273</v>
      </c>
      <c r="E122" s="147">
        <f t="shared" si="171"/>
        <v>3.2657471766053794</v>
      </c>
      <c r="F122" s="147">
        <f t="shared" ref="F122:H122" si="172">F75/F28</f>
        <v>3.0780180131300527</v>
      </c>
      <c r="G122" s="147">
        <f t="shared" si="172"/>
        <v>3.2907027153363919</v>
      </c>
      <c r="H122" s="147">
        <f t="shared" si="172"/>
        <v>2.7465619144555737</v>
      </c>
      <c r="I122" s="196">
        <f t="shared" ref="I122" si="173">I75/I28</f>
        <v>2.6801307013518083</v>
      </c>
      <c r="K122" s="250">
        <f t="shared" si="113"/>
        <v>-2.418704371968745E-2</v>
      </c>
    </row>
    <row r="123" spans="1:11" ht="20.100000000000001" customHeight="1" thickBot="1" x14ac:dyDescent="0.3">
      <c r="A123" s="35"/>
      <c r="B123" t="s">
        <v>94</v>
      </c>
      <c r="C123" s="146">
        <f t="shared" ref="C123:E123" si="174">C76/C29</f>
        <v>6.3447256205426141</v>
      </c>
      <c r="D123" s="147">
        <f t="shared" si="174"/>
        <v>6.1702237903723258</v>
      </c>
      <c r="E123" s="147">
        <f t="shared" si="174"/>
        <v>7.2638373075839455</v>
      </c>
      <c r="F123" s="147">
        <f t="shared" ref="F123:H123" si="175">F76/F29</f>
        <v>8.2943623749644892</v>
      </c>
      <c r="G123" s="147">
        <f t="shared" si="175"/>
        <v>7.3281471270022669</v>
      </c>
      <c r="H123" s="147">
        <f t="shared" si="175"/>
        <v>6.4263712942057687</v>
      </c>
      <c r="I123" s="196">
        <f t="shared" ref="I123" si="176">I76/I29</f>
        <v>6.2420400592398737</v>
      </c>
      <c r="K123" s="48">
        <f t="shared" si="113"/>
        <v>-2.8683564414040966E-2</v>
      </c>
    </row>
    <row r="124" spans="1:11" ht="20.100000000000001" customHeight="1" thickBot="1" x14ac:dyDescent="0.3">
      <c r="A124" s="17" t="s">
        <v>9</v>
      </c>
      <c r="B124" s="18"/>
      <c r="C124" s="124">
        <f t="shared" ref="C124:E124" si="177">C77/C30</f>
        <v>4.2926865832174128</v>
      </c>
      <c r="D124" s="145">
        <f t="shared" si="177"/>
        <v>4.3303673697966829</v>
      </c>
      <c r="E124" s="145">
        <f t="shared" si="177"/>
        <v>4.5876927752226218</v>
      </c>
      <c r="F124" s="145">
        <f t="shared" ref="F124:H124" si="178">F77/F30</f>
        <v>4.435768720512459</v>
      </c>
      <c r="G124" s="145">
        <f t="shared" si="178"/>
        <v>3.9297965280126252</v>
      </c>
      <c r="H124" s="145">
        <f t="shared" si="178"/>
        <v>4.5109499253330583</v>
      </c>
      <c r="I124" s="197">
        <f t="shared" ref="I124" si="179">I77/I30</f>
        <v>5.5786617694962715</v>
      </c>
      <c r="K124" s="34">
        <f t="shared" si="113"/>
        <v>0.23669334881485754</v>
      </c>
    </row>
    <row r="125" spans="1:11" ht="20.100000000000001" customHeight="1" x14ac:dyDescent="0.25">
      <c r="A125" s="35"/>
      <c r="B125" t="s">
        <v>93</v>
      </c>
      <c r="C125" s="146">
        <f t="shared" ref="C125:E125" si="180">C78/C31</f>
        <v>4.0448386420193048</v>
      </c>
      <c r="D125" s="147">
        <f t="shared" si="180"/>
        <v>4.1957895610596871</v>
      </c>
      <c r="E125" s="147">
        <f t="shared" si="180"/>
        <v>4.4812776538001158</v>
      </c>
      <c r="F125" s="147">
        <f t="shared" ref="F125:H125" si="181">F78/F31</f>
        <v>4.2935108295435862</v>
      </c>
      <c r="G125" s="147">
        <f t="shared" si="181"/>
        <v>3.8041683885677293</v>
      </c>
      <c r="H125" s="147">
        <f t="shared" si="181"/>
        <v>4.2428125624244348</v>
      </c>
      <c r="I125" s="196">
        <f t="shared" ref="I125" si="182">I78/I31</f>
        <v>5.3220549556470003</v>
      </c>
      <c r="K125" s="250">
        <f t="shared" si="113"/>
        <v>0.25436956673048572</v>
      </c>
    </row>
    <row r="126" spans="1:11" ht="20.100000000000001" customHeight="1" thickBot="1" x14ac:dyDescent="0.3">
      <c r="A126" s="35"/>
      <c r="B126" t="s">
        <v>94</v>
      </c>
      <c r="C126" s="146">
        <f t="shared" ref="C126:E126" si="183">C79/C32</f>
        <v>7.6566687365798547</v>
      </c>
      <c r="D126" s="147">
        <f t="shared" si="183"/>
        <v>7.3523255133109533</v>
      </c>
      <c r="E126" s="147">
        <f t="shared" si="183"/>
        <v>6.8398369907983891</v>
      </c>
      <c r="F126" s="147">
        <f t="shared" ref="F126:H126" si="184">F79/F32</f>
        <v>6.3981608629624764</v>
      </c>
      <c r="G126" s="147">
        <f t="shared" si="184"/>
        <v>7.4706466654434793</v>
      </c>
      <c r="H126" s="147">
        <f t="shared" si="184"/>
        <v>8.7881363440959017</v>
      </c>
      <c r="I126" s="196">
        <f t="shared" ref="I126" si="185">I79/I32</f>
        <v>8.4588408974185096</v>
      </c>
      <c r="K126" s="48">
        <f t="shared" si="113"/>
        <v>-3.7470452640237122E-2</v>
      </c>
    </row>
    <row r="127" spans="1:11" ht="20.100000000000001" customHeight="1" thickBot="1" x14ac:dyDescent="0.3">
      <c r="A127" s="17" t="s">
        <v>12</v>
      </c>
      <c r="B127" s="18"/>
      <c r="C127" s="124">
        <f t="shared" ref="C127:E127" si="186">C80/C33</f>
        <v>3.7574468322224552</v>
      </c>
      <c r="D127" s="145">
        <f t="shared" si="186"/>
        <v>3.7704534225375128</v>
      </c>
      <c r="E127" s="145">
        <f t="shared" si="186"/>
        <v>3.7531063004621421</v>
      </c>
      <c r="F127" s="145">
        <f t="shared" ref="F127:H127" si="187">F80/F33</f>
        <v>3.2271093996566451</v>
      </c>
      <c r="G127" s="145">
        <f t="shared" si="187"/>
        <v>3.0572923623670283</v>
      </c>
      <c r="H127" s="145">
        <f t="shared" si="187"/>
        <v>3.1149474032506856</v>
      </c>
      <c r="I127" s="197">
        <f t="shared" ref="I127" si="188">I80/I33</f>
        <v>3.7426785454023879</v>
      </c>
      <c r="K127" s="34">
        <f t="shared" si="113"/>
        <v>0.20152222843204889</v>
      </c>
    </row>
    <row r="128" spans="1:11" ht="20.100000000000001" customHeight="1" x14ac:dyDescent="0.25">
      <c r="A128" s="35"/>
      <c r="B128" t="s">
        <v>93</v>
      </c>
      <c r="C128" s="146">
        <f t="shared" ref="C128:E128" si="189">C81/C34</f>
        <v>3.53861967929131</v>
      </c>
      <c r="D128" s="147">
        <f t="shared" si="189"/>
        <v>3.5439717284928807</v>
      </c>
      <c r="E128" s="147">
        <f t="shared" si="189"/>
        <v>3.4984735477994975</v>
      </c>
      <c r="F128" s="147">
        <f t="shared" ref="F128:H128" si="190">F81/F34</f>
        <v>3.0085909764561611</v>
      </c>
      <c r="G128" s="147">
        <f t="shared" si="190"/>
        <v>2.842220204944089</v>
      </c>
      <c r="H128" s="147">
        <f t="shared" si="190"/>
        <v>2.8931624364411754</v>
      </c>
      <c r="I128" s="196">
        <f t="shared" ref="I128" si="191">I81/I34</f>
        <v>3.5692370647259013</v>
      </c>
      <c r="K128" s="57">
        <f t="shared" si="113"/>
        <v>0.2336801486736958</v>
      </c>
    </row>
    <row r="129" spans="1:11" ht="20.100000000000001" customHeight="1" thickBot="1" x14ac:dyDescent="0.3">
      <c r="A129" s="35"/>
      <c r="B129" t="s">
        <v>94</v>
      </c>
      <c r="C129" s="146">
        <f t="shared" ref="C129:E129" si="192">C82/C35</f>
        <v>5.8274869076041673</v>
      </c>
      <c r="D129" s="147">
        <f t="shared" si="192"/>
        <v>6.1706525810709572</v>
      </c>
      <c r="E129" s="147">
        <f t="shared" si="192"/>
        <v>6.5230090224699726</v>
      </c>
      <c r="F129" s="147">
        <f t="shared" ref="F129:H129" si="193">F82/F35</f>
        <v>7.1176370073806776</v>
      </c>
      <c r="G129" s="147">
        <f t="shared" si="193"/>
        <v>6.7284532229279463</v>
      </c>
      <c r="H129" s="147">
        <f t="shared" si="193"/>
        <v>6.9925779801607302</v>
      </c>
      <c r="I129" s="196">
        <f t="shared" ref="I129" si="194">I82/I35</f>
        <v>7.6493882377387798</v>
      </c>
      <c r="K129" s="177">
        <f t="shared" si="113"/>
        <v>9.3929629307180407E-2</v>
      </c>
    </row>
    <row r="130" spans="1:11" ht="20.100000000000001" customHeight="1" thickBot="1" x14ac:dyDescent="0.3">
      <c r="A130" s="17" t="s">
        <v>11</v>
      </c>
      <c r="B130" s="18"/>
      <c r="C130" s="124">
        <f t="shared" ref="C130:E130" si="195">C83/C36</f>
        <v>3.4995901302247181</v>
      </c>
      <c r="D130" s="145">
        <f t="shared" si="195"/>
        <v>3.6172306493557351</v>
      </c>
      <c r="E130" s="145">
        <f t="shared" si="195"/>
        <v>3.6593951137034177</v>
      </c>
      <c r="F130" s="145">
        <f t="shared" ref="F130:H130" si="196">F83/F36</f>
        <v>3.8105394511720654</v>
      </c>
      <c r="G130" s="145">
        <f t="shared" si="196"/>
        <v>3.4404899265721021</v>
      </c>
      <c r="H130" s="145">
        <f t="shared" si="196"/>
        <v>3.5800972995860798</v>
      </c>
      <c r="I130" s="197">
        <f t="shared" ref="I130" si="197">I83/I36</f>
        <v>4.1917778612300127</v>
      </c>
      <c r="K130" s="34">
        <f t="shared" si="113"/>
        <v>0.17085584844709489</v>
      </c>
    </row>
    <row r="131" spans="1:11" ht="20.100000000000001" customHeight="1" x14ac:dyDescent="0.25">
      <c r="A131" s="35"/>
      <c r="B131" t="s">
        <v>93</v>
      </c>
      <c r="C131" s="146">
        <f t="shared" ref="C131:E131" si="198">C84/C37</f>
        <v>3.4083640351108162</v>
      </c>
      <c r="D131" s="147">
        <f t="shared" si="198"/>
        <v>3.5775403797372478</v>
      </c>
      <c r="E131" s="147">
        <f t="shared" si="198"/>
        <v>3.6305421680040419</v>
      </c>
      <c r="F131" s="147">
        <f t="shared" ref="F131:H131" si="199">F84/F37</f>
        <v>3.741903559508474</v>
      </c>
      <c r="G131" s="147">
        <f t="shared" si="199"/>
        <v>3.3950410876685271</v>
      </c>
      <c r="H131" s="147">
        <f t="shared" si="199"/>
        <v>3.5473221445821821</v>
      </c>
      <c r="I131" s="196">
        <f t="shared" ref="I131" si="200">I84/I37</f>
        <v>4.1953464848396615</v>
      </c>
      <c r="K131" s="250">
        <f t="shared" si="113"/>
        <v>0.18267986775523212</v>
      </c>
    </row>
    <row r="132" spans="1:11" ht="20.100000000000001" customHeight="1" thickBot="1" x14ac:dyDescent="0.3">
      <c r="A132" s="35"/>
      <c r="B132" t="s">
        <v>94</v>
      </c>
      <c r="C132" s="146">
        <f t="shared" ref="C132:E132" si="201">C85/C38</f>
        <v>4.1623226960790083</v>
      </c>
      <c r="D132" s="147">
        <f t="shared" si="201"/>
        <v>3.8915702170283808</v>
      </c>
      <c r="E132" s="147">
        <f t="shared" si="201"/>
        <v>3.874407334071523</v>
      </c>
      <c r="F132" s="147">
        <f t="shared" ref="F132:H132" si="202">F85/F38</f>
        <v>4.2834499211833652</v>
      </c>
      <c r="G132" s="147">
        <f t="shared" si="202"/>
        <v>3.7529851266160175</v>
      </c>
      <c r="H132" s="147">
        <f t="shared" si="202"/>
        <v>3.804215329970384</v>
      </c>
      <c r="I132" s="196">
        <f t="shared" ref="I132" si="203">I85/I38</f>
        <v>4.1672477506605246</v>
      </c>
      <c r="K132" s="48">
        <f t="shared" si="113"/>
        <v>9.5428988425049738E-2</v>
      </c>
    </row>
    <row r="133" spans="1:11" ht="20.100000000000001" customHeight="1" thickBot="1" x14ac:dyDescent="0.3">
      <c r="A133" s="17" t="s">
        <v>6</v>
      </c>
      <c r="B133" s="18"/>
      <c r="C133" s="124">
        <f t="shared" ref="C133:E133" si="204">C86/C39</f>
        <v>4.721032914532131</v>
      </c>
      <c r="D133" s="145">
        <f t="shared" si="204"/>
        <v>5.2663767289432464</v>
      </c>
      <c r="E133" s="145">
        <f t="shared" si="204"/>
        <v>5.8535288582290521</v>
      </c>
      <c r="F133" s="145">
        <f t="shared" ref="F133:H133" si="205">F86/F39</f>
        <v>6.0191777275289509</v>
      </c>
      <c r="G133" s="145">
        <f t="shared" si="205"/>
        <v>5.2108803360939211</v>
      </c>
      <c r="H133" s="145">
        <f t="shared" si="205"/>
        <v>5.2994496089818934</v>
      </c>
      <c r="I133" s="197">
        <f t="shared" ref="I133" si="206">I86/I39</f>
        <v>6.1575744924156783</v>
      </c>
      <c r="K133" s="34">
        <f t="shared" si="113"/>
        <v>0.16192717107440219</v>
      </c>
    </row>
    <row r="134" spans="1:11" ht="20.100000000000001" customHeight="1" x14ac:dyDescent="0.25">
      <c r="A134" s="35"/>
      <c r="B134" t="s">
        <v>93</v>
      </c>
      <c r="C134" s="146">
        <f t="shared" ref="C134:E134" si="207">C87/C40</f>
        <v>4.5598195089274833</v>
      </c>
      <c r="D134" s="147">
        <f t="shared" si="207"/>
        <v>5.1058624079565424</v>
      </c>
      <c r="E134" s="147">
        <f t="shared" si="207"/>
        <v>5.6401367347999942</v>
      </c>
      <c r="F134" s="147">
        <f t="shared" ref="F134:H134" si="208">F87/F40</f>
        <v>5.7830269932158895</v>
      </c>
      <c r="G134" s="147">
        <f t="shared" si="208"/>
        <v>5.0455744968725238</v>
      </c>
      <c r="H134" s="147">
        <f t="shared" si="208"/>
        <v>5.1277870934709444</v>
      </c>
      <c r="I134" s="196">
        <f t="shared" ref="I134" si="209">I87/I40</f>
        <v>5.987349849030859</v>
      </c>
      <c r="K134" s="250">
        <f t="shared" si="113"/>
        <v>0.16762840186059397</v>
      </c>
    </row>
    <row r="135" spans="1:11" ht="20.100000000000001" customHeight="1" thickBot="1" x14ac:dyDescent="0.3">
      <c r="A135" s="35"/>
      <c r="B135" t="s">
        <v>94</v>
      </c>
      <c r="C135" s="146">
        <f t="shared" ref="C135:E135" si="210">C88/C41</f>
        <v>5.1458242243880852</v>
      </c>
      <c r="D135" s="147">
        <f t="shared" si="210"/>
        <v>5.7257321272227033</v>
      </c>
      <c r="E135" s="147">
        <f t="shared" si="210"/>
        <v>6.5239417624862801</v>
      </c>
      <c r="F135" s="147">
        <f t="shared" ref="F135:H135" si="211">F88/F41</f>
        <v>6.7678385459275692</v>
      </c>
      <c r="G135" s="147">
        <f t="shared" si="211"/>
        <v>5.7534669784268271</v>
      </c>
      <c r="H135" s="147">
        <f t="shared" si="211"/>
        <v>5.8753054623849001</v>
      </c>
      <c r="I135" s="196">
        <f t="shared" ref="I135" si="212">I88/I41</f>
        <v>6.7194289901728466</v>
      </c>
      <c r="K135" s="48">
        <f t="shared" si="113"/>
        <v>0.14367313039164101</v>
      </c>
    </row>
    <row r="136" spans="1:11" ht="20.100000000000001" customHeight="1" thickBot="1" x14ac:dyDescent="0.3">
      <c r="A136" s="17" t="s">
        <v>7</v>
      </c>
      <c r="B136" s="18"/>
      <c r="C136" s="124">
        <f t="shared" ref="C136:E136" si="213">C89/C42</f>
        <v>13.606317179877836</v>
      </c>
      <c r="D136" s="145">
        <f t="shared" si="213"/>
        <v>12.864860068951531</v>
      </c>
      <c r="E136" s="145">
        <f t="shared" si="213"/>
        <v>15.569859982213398</v>
      </c>
      <c r="F136" s="145">
        <f t="shared" ref="F136:H136" si="214">F89/F42</f>
        <v>14.675860440346899</v>
      </c>
      <c r="G136" s="145">
        <f t="shared" si="214"/>
        <v>13.064319030268306</v>
      </c>
      <c r="H136" s="145">
        <f t="shared" si="214"/>
        <v>12.607329984578895</v>
      </c>
      <c r="I136" s="197">
        <f t="shared" ref="I136" si="215">I89/I42</f>
        <v>13.440321903077955</v>
      </c>
      <c r="K136" s="34">
        <f t="shared" si="113"/>
        <v>6.6072032660203506E-2</v>
      </c>
    </row>
    <row r="137" spans="1:11" ht="20.100000000000001" customHeight="1" x14ac:dyDescent="0.25">
      <c r="A137" s="35"/>
      <c r="B137" t="s">
        <v>93</v>
      </c>
      <c r="C137" s="146">
        <f t="shared" ref="C137:E137" si="216">C90/C43</f>
        <v>14.350304107937331</v>
      </c>
      <c r="D137" s="147">
        <f t="shared" si="216"/>
        <v>13.254032344608516</v>
      </c>
      <c r="E137" s="147">
        <f t="shared" si="216"/>
        <v>16.005821971273939</v>
      </c>
      <c r="F137" s="147">
        <f t="shared" ref="F137:H137" si="217">F90/F43</f>
        <v>14.962971699296874</v>
      </c>
      <c r="G137" s="147">
        <f t="shared" si="217"/>
        <v>13.322338568935427</v>
      </c>
      <c r="H137" s="147">
        <f t="shared" si="217"/>
        <v>12.841002476640774</v>
      </c>
      <c r="I137" s="196">
        <f t="shared" ref="I137" si="218">I90/I43</f>
        <v>13.604134775237437</v>
      </c>
      <c r="K137" s="250">
        <f t="shared" si="113"/>
        <v>5.9429339725218959E-2</v>
      </c>
    </row>
    <row r="138" spans="1:11" ht="20.100000000000001" customHeight="1" thickBot="1" x14ac:dyDescent="0.3">
      <c r="A138" s="35"/>
      <c r="B138" t="s">
        <v>94</v>
      </c>
      <c r="C138" s="146">
        <f t="shared" ref="C138:E138" si="219">C91/C44</f>
        <v>5.5137378600481446</v>
      </c>
      <c r="D138" s="147">
        <f t="shared" si="219"/>
        <v>6.1936626195732156</v>
      </c>
      <c r="E138" s="147">
        <f t="shared" si="219"/>
        <v>6.5642748365134818</v>
      </c>
      <c r="F138" s="147">
        <f t="shared" ref="F138:H138" si="220">F91/F44</f>
        <v>7.7352744919623904</v>
      </c>
      <c r="G138" s="147">
        <f t="shared" si="220"/>
        <v>8.2624648876404496</v>
      </c>
      <c r="H138" s="147">
        <f t="shared" si="220"/>
        <v>6.8024935912374742</v>
      </c>
      <c r="I138" s="196">
        <f t="shared" ref="I138" si="221">I91/I44</f>
        <v>10.169394596726484</v>
      </c>
      <c r="K138" s="48">
        <f t="shared" si="113"/>
        <v>0.49495100000182735</v>
      </c>
    </row>
    <row r="139" spans="1:11" ht="20.100000000000001" customHeight="1" thickBot="1" x14ac:dyDescent="0.3">
      <c r="A139" s="87" t="s">
        <v>27</v>
      </c>
      <c r="B139" s="111"/>
      <c r="C139" s="126">
        <f t="shared" ref="C139:E139" si="222">C92/C45</f>
        <v>4.7569112942824816</v>
      </c>
      <c r="D139" s="127">
        <f t="shared" si="222"/>
        <v>5.1415914345030833</v>
      </c>
      <c r="E139" s="127">
        <f t="shared" si="222"/>
        <v>5.4155944930994329</v>
      </c>
      <c r="F139" s="127">
        <f t="shared" ref="F139:H139" si="223">F92/F45</f>
        <v>5.4857885326701421</v>
      </c>
      <c r="G139" s="127">
        <f t="shared" si="223"/>
        <v>4.8001473258470018</v>
      </c>
      <c r="H139" s="127">
        <f t="shared" si="223"/>
        <v>4.9256910936366189</v>
      </c>
      <c r="I139" s="213">
        <f t="shared" ref="I139" si="224">I92/I45</f>
        <v>5.8671029118209166</v>
      </c>
      <c r="K139" s="138">
        <f t="shared" si="113"/>
        <v>0.1911227887190256</v>
      </c>
    </row>
    <row r="140" spans="1:11" ht="20.100000000000001" customHeight="1" x14ac:dyDescent="0.25">
      <c r="A140" s="35"/>
      <c r="B140" t="s">
        <v>93</v>
      </c>
      <c r="C140" s="149">
        <f t="shared" ref="C140:E140" si="225">C93/C46</f>
        <v>4.1281331506122632</v>
      </c>
      <c r="D140" s="150">
        <f t="shared" si="225"/>
        <v>4.474090918187315</v>
      </c>
      <c r="E140" s="150">
        <f t="shared" si="225"/>
        <v>4.7237006255893252</v>
      </c>
      <c r="F140" s="150">
        <f t="shared" ref="F140:H140" si="226">F93/F46</f>
        <v>4.6620928697529216</v>
      </c>
      <c r="G140" s="150">
        <f t="shared" si="226"/>
        <v>4.1303115336817093</v>
      </c>
      <c r="H140" s="150">
        <f t="shared" si="226"/>
        <v>4.2729678166867036</v>
      </c>
      <c r="I140" s="215">
        <f t="shared" ref="I140" si="227">I93/I46</f>
        <v>5.0800551580819304</v>
      </c>
      <c r="K140" s="250">
        <f t="shared" si="113"/>
        <v>0.18888214843168405</v>
      </c>
    </row>
    <row r="141" spans="1:11" ht="20.100000000000001" customHeight="1" thickBot="1" x14ac:dyDescent="0.3">
      <c r="A141" s="44"/>
      <c r="B141" s="36" t="s">
        <v>94</v>
      </c>
      <c r="C141" s="152">
        <f t="shared" ref="C141:E141" si="228">C94/C47</f>
        <v>5.5421843588111157</v>
      </c>
      <c r="D141" s="153">
        <f t="shared" si="228"/>
        <v>5.9504971717461377</v>
      </c>
      <c r="E141" s="153">
        <f t="shared" si="228"/>
        <v>6.3398117121222475</v>
      </c>
      <c r="F141" s="153">
        <f t="shared" ref="F141:H141" si="229">F94/F47</f>
        <v>6.631411536048927</v>
      </c>
      <c r="G141" s="153">
        <f t="shared" si="229"/>
        <v>5.6970768792299262</v>
      </c>
      <c r="H141" s="153">
        <f t="shared" si="229"/>
        <v>5.7954862122153852</v>
      </c>
      <c r="I141" s="217">
        <f t="shared" ref="I141" si="230">I94/I47</f>
        <v>6.8579207680256378</v>
      </c>
      <c r="K141" s="48">
        <f t="shared" si="113"/>
        <v>0.18332103932383023</v>
      </c>
    </row>
    <row r="142" spans="1:11" ht="20.100000000000001" customHeight="1" x14ac:dyDescent="0.25"/>
    <row r="143" spans="1:11" ht="15.75" x14ac:dyDescent="0.25">
      <c r="A143" s="110" t="s">
        <v>44</v>
      </c>
    </row>
  </sheetData>
  <mergeCells count="41">
    <mergeCell ref="A99:B100"/>
    <mergeCell ref="C99:C100"/>
    <mergeCell ref="D99:D100"/>
    <mergeCell ref="E99:E100"/>
    <mergeCell ref="I99:I100"/>
    <mergeCell ref="F99:F100"/>
    <mergeCell ref="H99:H100"/>
    <mergeCell ref="A5:B6"/>
    <mergeCell ref="C5:C6"/>
    <mergeCell ref="D5:D6"/>
    <mergeCell ref="E5:E6"/>
    <mergeCell ref="S52:T52"/>
    <mergeCell ref="S5:T5"/>
    <mergeCell ref="A52:B53"/>
    <mergeCell ref="M52:M53"/>
    <mergeCell ref="K5:K6"/>
    <mergeCell ref="L5:L6"/>
    <mergeCell ref="M5:M6"/>
    <mergeCell ref="C52:C53"/>
    <mergeCell ref="H5:H6"/>
    <mergeCell ref="D52:D53"/>
    <mergeCell ref="E52:E53"/>
    <mergeCell ref="K52:K53"/>
    <mergeCell ref="F5:F6"/>
    <mergeCell ref="N5:N6"/>
    <mergeCell ref="F52:F53"/>
    <mergeCell ref="N52:N53"/>
    <mergeCell ref="P5:P6"/>
    <mergeCell ref="H52:H53"/>
    <mergeCell ref="P52:P53"/>
    <mergeCell ref="L52:L53"/>
    <mergeCell ref="I5:I6"/>
    <mergeCell ref="G5:G6"/>
    <mergeCell ref="O5:O6"/>
    <mergeCell ref="O52:O53"/>
    <mergeCell ref="G52:G53"/>
    <mergeCell ref="G99:G100"/>
    <mergeCell ref="K99:K100"/>
    <mergeCell ref="Q5:Q6"/>
    <mergeCell ref="I52:I53"/>
    <mergeCell ref="Q52:Q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Q7:Q46 P54:Q94 Q47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1" id="{309A37FC-8B4F-4DB1-ACE4-070541F97E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4" id="{378BCF8F-E2AB-41A5-B4E6-A77DE85CBB5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3" id="{C213869C-8244-4E9F-87CE-E2F5FB0EF04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1" id="{FE792339-B848-4760-B5B5-AA5B28B40C5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FD143"/>
  <sheetViews>
    <sheetView showGridLines="0" topLeftCell="A85" workbookViewId="0">
      <selection activeCell="G136" sqref="G136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</cols>
  <sheetData>
    <row r="1" spans="1:25" x14ac:dyDescent="0.25">
      <c r="A1" s="1" t="s">
        <v>67</v>
      </c>
    </row>
    <row r="2" spans="1:25" x14ac:dyDescent="0.25">
      <c r="A2" s="1"/>
    </row>
    <row r="3" spans="1:25" x14ac:dyDescent="0.25">
      <c r="A3" s="1" t="s">
        <v>29</v>
      </c>
      <c r="K3" s="1" t="s">
        <v>31</v>
      </c>
      <c r="S3" s="1" t="str">
        <f>'8'!S3</f>
        <v>VARIAÇÃO (JAN.-DEZ)</v>
      </c>
    </row>
    <row r="4" spans="1:25" ht="15.75" thickBot="1" x14ac:dyDescent="0.3"/>
    <row r="5" spans="1:25" ht="24" customHeight="1" x14ac:dyDescent="0.25">
      <c r="A5" s="378" t="s">
        <v>41</v>
      </c>
      <c r="B5" s="394"/>
      <c r="C5" s="380">
        <v>2016</v>
      </c>
      <c r="D5" s="382">
        <v>2017</v>
      </c>
      <c r="E5" s="382">
        <v>2018</v>
      </c>
      <c r="F5" s="382">
        <v>2019</v>
      </c>
      <c r="G5" s="382">
        <v>2020</v>
      </c>
      <c r="H5" s="382">
        <v>2021</v>
      </c>
      <c r="I5" s="386">
        <v>2022</v>
      </c>
      <c r="K5" s="405">
        <v>2016</v>
      </c>
      <c r="L5" s="382">
        <v>2017</v>
      </c>
      <c r="M5" s="382">
        <v>2018</v>
      </c>
      <c r="N5" s="382">
        <v>2019</v>
      </c>
      <c r="O5" s="382">
        <v>2020</v>
      </c>
      <c r="P5" s="382">
        <v>2021</v>
      </c>
      <c r="Q5" s="386">
        <v>2022</v>
      </c>
      <c r="S5" s="403" t="s">
        <v>100</v>
      </c>
      <c r="T5" s="404"/>
    </row>
    <row r="6" spans="1:25" ht="21.75" customHeight="1" thickBot="1" x14ac:dyDescent="0.3">
      <c r="A6" s="395"/>
      <c r="B6" s="396"/>
      <c r="C6" s="393"/>
      <c r="D6" s="390"/>
      <c r="E6" s="390"/>
      <c r="F6" s="390"/>
      <c r="G6" s="390"/>
      <c r="H6" s="390"/>
      <c r="I6" s="402"/>
      <c r="K6" s="406"/>
      <c r="L6" s="390"/>
      <c r="M6" s="390"/>
      <c r="N6" s="390"/>
      <c r="O6" s="390"/>
      <c r="P6" s="390"/>
      <c r="Q6" s="402"/>
      <c r="S6" s="141" t="s">
        <v>0</v>
      </c>
      <c r="T6" s="142" t="s">
        <v>43</v>
      </c>
    </row>
    <row r="7" spans="1:25" ht="20.100000000000001" customHeight="1" thickBot="1" x14ac:dyDescent="0.3">
      <c r="A7" s="17" t="s">
        <v>10</v>
      </c>
      <c r="B7" s="18"/>
      <c r="C7" s="24">
        <v>13923523</v>
      </c>
      <c r="D7" s="25">
        <v>14250667</v>
      </c>
      <c r="E7" s="25">
        <v>14740881</v>
      </c>
      <c r="F7" s="50">
        <v>15427095</v>
      </c>
      <c r="G7" s="50">
        <v>16506960</v>
      </c>
      <c r="H7" s="25">
        <v>16926773</v>
      </c>
      <c r="I7" s="179">
        <v>16102916</v>
      </c>
      <c r="K7" s="155">
        <f t="shared" ref="K7:Q7" si="0">C7/C45</f>
        <v>0.16536349576249246</v>
      </c>
      <c r="L7" s="32">
        <f t="shared" si="0"/>
        <v>0.16833139212026724</v>
      </c>
      <c r="M7" s="32">
        <f t="shared" si="0"/>
        <v>0.17126180081872189</v>
      </c>
      <c r="N7" s="32">
        <f t="shared" si="0"/>
        <v>0.16983302710110876</v>
      </c>
      <c r="O7" s="32">
        <f t="shared" si="0"/>
        <v>0.17460757547808103</v>
      </c>
      <c r="P7" s="202">
        <f t="shared" si="0"/>
        <v>0.16892876092689929</v>
      </c>
      <c r="Q7" s="203">
        <f t="shared" si="0"/>
        <v>0.16970847214237181</v>
      </c>
      <c r="S7" s="113">
        <f t="shared" ref="S7:S47" si="1">(I7-H7)/H7</f>
        <v>-4.8671828942232521E-2</v>
      </c>
      <c r="T7" s="112">
        <f>(Q7-P7)*100</f>
        <v>7.7971121547251721E-2</v>
      </c>
      <c r="Y7" s="1"/>
    </row>
    <row r="8" spans="1:25" ht="20.100000000000001" customHeight="1" x14ac:dyDescent="0.25">
      <c r="A8" s="35"/>
      <c r="B8" t="s">
        <v>93</v>
      </c>
      <c r="C8" s="22">
        <v>381068</v>
      </c>
      <c r="D8" s="23">
        <v>358757</v>
      </c>
      <c r="E8" s="23">
        <v>453395</v>
      </c>
      <c r="F8" s="49">
        <v>486953</v>
      </c>
      <c r="G8" s="49">
        <v>446178</v>
      </c>
      <c r="H8" s="23">
        <v>585871</v>
      </c>
      <c r="I8" s="180">
        <v>587633</v>
      </c>
      <c r="K8" s="90">
        <f t="shared" ref="K8:Q8" si="2">C8/C7</f>
        <v>2.7368648006686237E-2</v>
      </c>
      <c r="L8" s="29">
        <f t="shared" si="2"/>
        <v>2.5174751469527707E-2</v>
      </c>
      <c r="M8" s="29">
        <f t="shared" si="2"/>
        <v>3.0757659599857025E-2</v>
      </c>
      <c r="N8" s="29">
        <f t="shared" si="2"/>
        <v>3.1564789093474828E-2</v>
      </c>
      <c r="O8" s="29">
        <f t="shared" si="2"/>
        <v>2.7029689294697509E-2</v>
      </c>
      <c r="P8" s="204">
        <f t="shared" si="2"/>
        <v>3.4612090562093557E-2</v>
      </c>
      <c r="Q8" s="205">
        <f t="shared" si="2"/>
        <v>3.6492334680252946E-2</v>
      </c>
      <c r="S8" s="114">
        <f t="shared" si="1"/>
        <v>3.0074879965043501E-3</v>
      </c>
      <c r="T8" s="115">
        <f t="shared" ref="T8:T47" si="3">(Q8-P8)*100</f>
        <v>0.18802441181593882</v>
      </c>
    </row>
    <row r="9" spans="1:25" ht="20.100000000000001" customHeight="1" thickBot="1" x14ac:dyDescent="0.3">
      <c r="A9" s="35"/>
      <c r="B9" t="s">
        <v>94</v>
      </c>
      <c r="C9" s="22">
        <v>13542455</v>
      </c>
      <c r="D9" s="23">
        <v>13891910</v>
      </c>
      <c r="E9" s="23">
        <v>14287486</v>
      </c>
      <c r="F9" s="49">
        <v>14940142</v>
      </c>
      <c r="G9" s="49">
        <v>16060782</v>
      </c>
      <c r="H9" s="23">
        <v>16340902</v>
      </c>
      <c r="I9" s="180">
        <v>15515283</v>
      </c>
      <c r="K9" s="90">
        <f t="shared" ref="K9:Q9" si="4">C9/C7</f>
        <v>0.97263135199331374</v>
      </c>
      <c r="L9" s="29">
        <f t="shared" si="4"/>
        <v>0.97482524853047225</v>
      </c>
      <c r="M9" s="29">
        <f t="shared" si="4"/>
        <v>0.96924234040014301</v>
      </c>
      <c r="N9" s="29">
        <f t="shared" si="4"/>
        <v>0.96843521090652518</v>
      </c>
      <c r="O9" s="29">
        <f t="shared" si="4"/>
        <v>0.97297031070530249</v>
      </c>
      <c r="P9" s="204">
        <f t="shared" si="4"/>
        <v>0.96538790943790642</v>
      </c>
      <c r="Q9" s="205">
        <f t="shared" si="4"/>
        <v>0.96350766531974708</v>
      </c>
      <c r="S9" s="114">
        <f t="shared" si="1"/>
        <v>-5.0524689518363183E-2</v>
      </c>
      <c r="T9" s="115">
        <f t="shared" si="3"/>
        <v>-0.18802441181593466</v>
      </c>
    </row>
    <row r="10" spans="1:25" ht="20.100000000000001" customHeight="1" thickBot="1" x14ac:dyDescent="0.3">
      <c r="A10" s="17" t="s">
        <v>21</v>
      </c>
      <c r="B10" s="18"/>
      <c r="C10" s="24">
        <v>174272</v>
      </c>
      <c r="D10" s="25">
        <v>210679</v>
      </c>
      <c r="E10" s="25">
        <v>127287</v>
      </c>
      <c r="F10" s="50">
        <v>120389</v>
      </c>
      <c r="G10" s="50">
        <v>121021</v>
      </c>
      <c r="H10" s="25">
        <v>141038</v>
      </c>
      <c r="I10" s="179">
        <v>125415</v>
      </c>
      <c r="K10" s="155">
        <f t="shared" ref="K10:Q10" si="5">C10/C45</f>
        <v>2.069751106348665E-3</v>
      </c>
      <c r="L10" s="32">
        <f t="shared" si="5"/>
        <v>2.4885775073198876E-3</v>
      </c>
      <c r="M10" s="32">
        <f t="shared" si="5"/>
        <v>1.47883975461254E-3</v>
      </c>
      <c r="N10" s="32">
        <f t="shared" si="5"/>
        <v>1.3253323648862851E-3</v>
      </c>
      <c r="O10" s="32">
        <f t="shared" si="5"/>
        <v>1.2801377959317066E-3</v>
      </c>
      <c r="P10" s="202">
        <f t="shared" si="5"/>
        <v>1.4075556270299143E-3</v>
      </c>
      <c r="Q10" s="203">
        <f t="shared" si="5"/>
        <v>1.3217474421238712E-3</v>
      </c>
      <c r="S10" s="113">
        <f t="shared" si="1"/>
        <v>-0.11077156511011217</v>
      </c>
      <c r="T10" s="112">
        <f t="shared" si="3"/>
        <v>-8.5808184906043111E-3</v>
      </c>
      <c r="Y10" s="1"/>
    </row>
    <row r="11" spans="1:25" ht="20.100000000000001" customHeight="1" x14ac:dyDescent="0.25">
      <c r="A11" s="35"/>
      <c r="B11" t="s">
        <v>93</v>
      </c>
      <c r="C11" s="22">
        <v>157229</v>
      </c>
      <c r="D11" s="23">
        <v>187425</v>
      </c>
      <c r="E11" s="23">
        <v>93946</v>
      </c>
      <c r="F11" s="49">
        <v>78996</v>
      </c>
      <c r="G11" s="49">
        <v>80861</v>
      </c>
      <c r="H11" s="23">
        <v>85208</v>
      </c>
      <c r="I11" s="180">
        <v>69722</v>
      </c>
      <c r="K11" s="90">
        <f t="shared" ref="K11:Q11" si="6">C11/C10</f>
        <v>0.90220459970620637</v>
      </c>
      <c r="L11" s="29">
        <f t="shared" si="6"/>
        <v>0.88962355051998543</v>
      </c>
      <c r="M11" s="29">
        <f t="shared" si="6"/>
        <v>0.73806437420946369</v>
      </c>
      <c r="N11" s="29">
        <f t="shared" si="6"/>
        <v>0.65617290616252311</v>
      </c>
      <c r="O11" s="29">
        <f t="shared" si="6"/>
        <v>0.668156766181076</v>
      </c>
      <c r="P11" s="204">
        <f t="shared" si="6"/>
        <v>0.60414923637601214</v>
      </c>
      <c r="Q11" s="205">
        <f t="shared" si="6"/>
        <v>0.55593031136626403</v>
      </c>
      <c r="S11" s="114">
        <f t="shared" si="1"/>
        <v>-0.1817434982630739</v>
      </c>
      <c r="T11" s="115">
        <f t="shared" si="3"/>
        <v>-4.8218925009748119</v>
      </c>
    </row>
    <row r="12" spans="1:25" ht="20.100000000000001" customHeight="1" thickBot="1" x14ac:dyDescent="0.3">
      <c r="A12" s="35"/>
      <c r="B12" t="s">
        <v>94</v>
      </c>
      <c r="C12" s="22">
        <v>17043</v>
      </c>
      <c r="D12" s="23">
        <v>23254</v>
      </c>
      <c r="E12" s="23">
        <v>33341</v>
      </c>
      <c r="F12" s="49">
        <v>41393</v>
      </c>
      <c r="G12" s="49">
        <v>40160</v>
      </c>
      <c r="H12" s="23">
        <v>55830</v>
      </c>
      <c r="I12" s="180">
        <v>55693</v>
      </c>
      <c r="K12" s="90">
        <f t="shared" ref="K12:Q12" si="7">C12/C10</f>
        <v>9.7795400293793605E-2</v>
      </c>
      <c r="L12" s="29">
        <f t="shared" si="7"/>
        <v>0.11037644948001461</v>
      </c>
      <c r="M12" s="29">
        <f t="shared" si="7"/>
        <v>0.26193562579053636</v>
      </c>
      <c r="N12" s="29">
        <f t="shared" si="7"/>
        <v>0.34382709383747684</v>
      </c>
      <c r="O12" s="29">
        <f t="shared" si="7"/>
        <v>0.331843233818924</v>
      </c>
      <c r="P12" s="204">
        <f t="shared" si="7"/>
        <v>0.39585076362398786</v>
      </c>
      <c r="Q12" s="205">
        <f t="shared" si="7"/>
        <v>0.44406968863373597</v>
      </c>
      <c r="S12" s="114">
        <f t="shared" si="1"/>
        <v>-2.4538778434533403E-3</v>
      </c>
      <c r="T12" s="115">
        <f t="shared" si="3"/>
        <v>4.8218925009748119</v>
      </c>
    </row>
    <row r="13" spans="1:25" ht="20.100000000000001" customHeight="1" thickBot="1" x14ac:dyDescent="0.3">
      <c r="A13" s="17" t="s">
        <v>15</v>
      </c>
      <c r="B13" s="18"/>
      <c r="C13" s="24">
        <v>8286318</v>
      </c>
      <c r="D13" s="25">
        <v>9244831</v>
      </c>
      <c r="E13" s="25">
        <v>9042959</v>
      </c>
      <c r="F13" s="50">
        <v>8373889</v>
      </c>
      <c r="G13" s="50">
        <v>9732336</v>
      </c>
      <c r="H13" s="25">
        <v>11155635</v>
      </c>
      <c r="I13" s="179">
        <v>11065454</v>
      </c>
      <c r="K13" s="155">
        <f t="shared" ref="K13:Q13" si="8">C13/C45</f>
        <v>9.8412916865915676E-2</v>
      </c>
      <c r="L13" s="32">
        <f t="shared" si="8"/>
        <v>0.10920157436466674</v>
      </c>
      <c r="M13" s="32">
        <f t="shared" si="8"/>
        <v>0.10506247510375184</v>
      </c>
      <c r="N13" s="32">
        <f t="shared" si="8"/>
        <v>9.2186047825509376E-2</v>
      </c>
      <c r="O13" s="32">
        <f t="shared" si="8"/>
        <v>0.10294685349077269</v>
      </c>
      <c r="P13" s="202">
        <f t="shared" si="8"/>
        <v>0.11133295152612671</v>
      </c>
      <c r="Q13" s="203">
        <f t="shared" si="8"/>
        <v>0.11661871004616162</v>
      </c>
      <c r="S13" s="113">
        <f t="shared" si="1"/>
        <v>-8.0838966136844749E-3</v>
      </c>
      <c r="T13" s="112">
        <f t="shared" si="3"/>
        <v>0.52857585200349055</v>
      </c>
      <c r="Y13" s="1"/>
    </row>
    <row r="14" spans="1:25" ht="20.100000000000001" customHeight="1" x14ac:dyDescent="0.25">
      <c r="A14" s="35"/>
      <c r="B14" t="s">
        <v>93</v>
      </c>
      <c r="C14" s="22">
        <v>1161317</v>
      </c>
      <c r="D14" s="23">
        <v>954592</v>
      </c>
      <c r="E14" s="23">
        <v>809004</v>
      </c>
      <c r="F14" s="49">
        <v>447947</v>
      </c>
      <c r="G14" s="49">
        <v>355278</v>
      </c>
      <c r="H14" s="23">
        <v>415043</v>
      </c>
      <c r="I14" s="180">
        <v>353204</v>
      </c>
      <c r="K14" s="90">
        <f t="shared" ref="K14:Q14" si="9">C14/C13</f>
        <v>0.14014873674893963</v>
      </c>
      <c r="L14" s="29">
        <f t="shared" si="9"/>
        <v>0.10325683617147788</v>
      </c>
      <c r="M14" s="29">
        <f t="shared" si="9"/>
        <v>8.9462309847915936E-2</v>
      </c>
      <c r="N14" s="29">
        <f t="shared" si="9"/>
        <v>5.3493305201442243E-2</v>
      </c>
      <c r="O14" s="29">
        <f t="shared" si="9"/>
        <v>3.6504904886144496E-2</v>
      </c>
      <c r="P14" s="204">
        <f t="shared" si="9"/>
        <v>3.7204784846402737E-2</v>
      </c>
      <c r="Q14" s="205">
        <f t="shared" si="9"/>
        <v>3.1919521783742445E-2</v>
      </c>
      <c r="S14" s="114">
        <f t="shared" si="1"/>
        <v>-0.1489942006009016</v>
      </c>
      <c r="T14" s="115">
        <f t="shared" si="3"/>
        <v>-0.52852630626602926</v>
      </c>
    </row>
    <row r="15" spans="1:25" ht="20.100000000000001" customHeight="1" thickBot="1" x14ac:dyDescent="0.3">
      <c r="A15" s="35"/>
      <c r="B15" t="s">
        <v>94</v>
      </c>
      <c r="C15" s="22">
        <v>7125001</v>
      </c>
      <c r="D15" s="23">
        <v>8290239</v>
      </c>
      <c r="E15" s="23">
        <v>8233955</v>
      </c>
      <c r="F15" s="49">
        <v>7925942</v>
      </c>
      <c r="G15" s="49">
        <v>9377058</v>
      </c>
      <c r="H15" s="23">
        <v>10740592</v>
      </c>
      <c r="I15" s="180">
        <v>10712250</v>
      </c>
      <c r="K15" s="90">
        <f t="shared" ref="K15:Q15" si="10">C15/C13</f>
        <v>0.85985126325106032</v>
      </c>
      <c r="L15" s="29">
        <f t="shared" si="10"/>
        <v>0.89674316382852215</v>
      </c>
      <c r="M15" s="29">
        <f t="shared" si="10"/>
        <v>0.91053769015208408</v>
      </c>
      <c r="N15" s="29">
        <f t="shared" si="10"/>
        <v>0.94650669479855776</v>
      </c>
      <c r="O15" s="29">
        <f t="shared" si="10"/>
        <v>0.96349509511385545</v>
      </c>
      <c r="P15" s="204">
        <f t="shared" si="10"/>
        <v>0.96279521515359723</v>
      </c>
      <c r="Q15" s="205">
        <f t="shared" si="10"/>
        <v>0.96808047821625753</v>
      </c>
      <c r="S15" s="114">
        <f t="shared" si="1"/>
        <v>-2.6387744735113295E-3</v>
      </c>
      <c r="T15" s="115">
        <f t="shared" si="3"/>
        <v>0.52852630626603059</v>
      </c>
    </row>
    <row r="16" spans="1:25" ht="20.100000000000001" customHeight="1" thickBot="1" x14ac:dyDescent="0.3">
      <c r="A16" s="17" t="s">
        <v>8</v>
      </c>
      <c r="B16" s="18"/>
      <c r="C16" s="24">
        <v>68843</v>
      </c>
      <c r="D16" s="25">
        <v>42685</v>
      </c>
      <c r="E16" s="25">
        <v>135956</v>
      </c>
      <c r="F16" s="50">
        <v>183998</v>
      </c>
      <c r="G16" s="50">
        <v>53281</v>
      </c>
      <c r="H16" s="25">
        <v>103609</v>
      </c>
      <c r="I16" s="179">
        <v>106760</v>
      </c>
      <c r="K16" s="155">
        <f t="shared" ref="K16:Q16" si="11">C16/C45</f>
        <v>8.1761772065714027E-4</v>
      </c>
      <c r="L16" s="32">
        <f t="shared" si="11"/>
        <v>5.042027487312423E-4</v>
      </c>
      <c r="M16" s="32">
        <f t="shared" si="11"/>
        <v>1.579557517092103E-3</v>
      </c>
      <c r="N16" s="32">
        <f t="shared" si="11"/>
        <v>2.025587923102166E-3</v>
      </c>
      <c r="O16" s="32">
        <f t="shared" si="11"/>
        <v>5.6359658162663724E-4</v>
      </c>
      <c r="P16" s="202">
        <f t="shared" si="11"/>
        <v>1.0340151658485117E-3</v>
      </c>
      <c r="Q16" s="203">
        <f t="shared" si="11"/>
        <v>1.1251425819969261E-3</v>
      </c>
      <c r="S16" s="113">
        <f t="shared" si="1"/>
        <v>3.0412415909814784E-2</v>
      </c>
      <c r="T16" s="112">
        <f t="shared" si="3"/>
        <v>9.1127416148414422E-3</v>
      </c>
      <c r="Y16" s="37"/>
    </row>
    <row r="17" spans="1:25" ht="20.100000000000001" customHeight="1" thickBot="1" x14ac:dyDescent="0.3">
      <c r="A17" s="35"/>
      <c r="B17" t="s">
        <v>93</v>
      </c>
      <c r="C17" s="22">
        <v>68843</v>
      </c>
      <c r="D17" s="23">
        <v>42685</v>
      </c>
      <c r="E17" s="23">
        <v>135956</v>
      </c>
      <c r="F17" s="49">
        <v>183998</v>
      </c>
      <c r="G17" s="49">
        <v>53281</v>
      </c>
      <c r="H17" s="23">
        <v>103609</v>
      </c>
      <c r="I17" s="180">
        <v>106760</v>
      </c>
      <c r="K17" s="90">
        <f t="shared" ref="K17:Q17" si="12">C17/C16</f>
        <v>1</v>
      </c>
      <c r="L17" s="29">
        <f t="shared" si="12"/>
        <v>1</v>
      </c>
      <c r="M17" s="29">
        <f t="shared" si="12"/>
        <v>1</v>
      </c>
      <c r="N17" s="29">
        <f t="shared" si="12"/>
        <v>1</v>
      </c>
      <c r="O17" s="29">
        <f t="shared" si="12"/>
        <v>1</v>
      </c>
      <c r="P17" s="204">
        <f t="shared" si="12"/>
        <v>1</v>
      </c>
      <c r="Q17" s="205">
        <f t="shared" si="12"/>
        <v>1</v>
      </c>
      <c r="S17" s="114">
        <f t="shared" si="1"/>
        <v>3.0412415909814784E-2</v>
      </c>
      <c r="T17" s="115">
        <f t="shared" si="3"/>
        <v>0</v>
      </c>
      <c r="Y17" s="2"/>
    </row>
    <row r="18" spans="1:25" ht="20.100000000000001" customHeight="1" thickBot="1" x14ac:dyDescent="0.3">
      <c r="A18" s="17" t="s">
        <v>19</v>
      </c>
      <c r="B18" s="18"/>
      <c r="C18" s="24">
        <v>12210</v>
      </c>
      <c r="D18" s="25">
        <v>14609</v>
      </c>
      <c r="E18" s="25">
        <v>13775</v>
      </c>
      <c r="F18" s="50">
        <v>9955</v>
      </c>
      <c r="G18" s="50">
        <v>9151</v>
      </c>
      <c r="H18" s="25">
        <v>11208</v>
      </c>
      <c r="I18" s="179">
        <v>9149</v>
      </c>
      <c r="K18" s="155">
        <f t="shared" ref="K18:Q18" si="13">C18/C45</f>
        <v>1.450127444943376E-4</v>
      </c>
      <c r="L18" s="32">
        <f t="shared" si="13"/>
        <v>1.7256408471862995E-4</v>
      </c>
      <c r="M18" s="32">
        <f t="shared" si="13"/>
        <v>1.6004004823578008E-4</v>
      </c>
      <c r="N18" s="32">
        <f t="shared" si="13"/>
        <v>1.0959210303634857E-4</v>
      </c>
      <c r="O18" s="32">
        <f t="shared" si="13"/>
        <v>9.6797588605044142E-5</v>
      </c>
      <c r="P18" s="202">
        <f t="shared" si="13"/>
        <v>1.1185555288469264E-4</v>
      </c>
      <c r="Q18" s="203">
        <f t="shared" si="13"/>
        <v>9.6421220332426732E-5</v>
      </c>
      <c r="S18" s="113">
        <f t="shared" si="1"/>
        <v>-0.18370806566738043</v>
      </c>
      <c r="T18" s="112">
        <f t="shared" si="3"/>
        <v>-1.5434332552265906E-3</v>
      </c>
      <c r="Y18" s="37"/>
    </row>
    <row r="19" spans="1:25" ht="20.100000000000001" customHeight="1" x14ac:dyDescent="0.25">
      <c r="A19" s="35"/>
      <c r="B19" t="s">
        <v>93</v>
      </c>
      <c r="C19" s="22">
        <v>8251</v>
      </c>
      <c r="D19" s="23">
        <v>10349</v>
      </c>
      <c r="E19" s="23">
        <v>11059</v>
      </c>
      <c r="F19" s="49">
        <v>7035</v>
      </c>
      <c r="G19" s="49">
        <v>5145</v>
      </c>
      <c r="H19" s="23">
        <v>6418</v>
      </c>
      <c r="I19" s="180">
        <v>5560</v>
      </c>
      <c r="K19" s="90">
        <f t="shared" ref="K19:Q19" si="14">C19/C18</f>
        <v>0.67575757575757578</v>
      </c>
      <c r="L19" s="29">
        <f t="shared" si="14"/>
        <v>0.70839893216510375</v>
      </c>
      <c r="M19" s="29">
        <f t="shared" si="14"/>
        <v>0.80283121597096185</v>
      </c>
      <c r="N19" s="29">
        <f t="shared" si="14"/>
        <v>0.70668006027122054</v>
      </c>
      <c r="O19" s="29">
        <f t="shared" si="14"/>
        <v>0.56223363566823303</v>
      </c>
      <c r="P19" s="204">
        <f t="shared" si="14"/>
        <v>0.5726266952177016</v>
      </c>
      <c r="Q19" s="205">
        <f t="shared" si="14"/>
        <v>0.60771669034867204</v>
      </c>
      <c r="S19" s="114">
        <f t="shared" si="1"/>
        <v>-0.1336865066999065</v>
      </c>
      <c r="T19" s="115">
        <f t="shared" si="3"/>
        <v>3.5089995130970442</v>
      </c>
      <c r="Y19" s="2"/>
    </row>
    <row r="20" spans="1:25" ht="20.100000000000001" customHeight="1" thickBot="1" x14ac:dyDescent="0.3">
      <c r="A20" s="35"/>
      <c r="B20" t="s">
        <v>94</v>
      </c>
      <c r="C20" s="22">
        <v>3959</v>
      </c>
      <c r="D20" s="23">
        <v>4260</v>
      </c>
      <c r="E20" s="23">
        <v>2716</v>
      </c>
      <c r="F20" s="49">
        <v>2920</v>
      </c>
      <c r="G20" s="49">
        <v>4006</v>
      </c>
      <c r="H20" s="23">
        <v>4790</v>
      </c>
      <c r="I20" s="180">
        <v>3589</v>
      </c>
      <c r="K20" s="90">
        <f t="shared" ref="K20:Q20" si="15">C20/C18</f>
        <v>0.32424242424242422</v>
      </c>
      <c r="L20" s="29">
        <f t="shared" si="15"/>
        <v>0.29160106783489631</v>
      </c>
      <c r="M20" s="29">
        <f t="shared" si="15"/>
        <v>0.19716878402903812</v>
      </c>
      <c r="N20" s="29">
        <f t="shared" si="15"/>
        <v>0.29331993972877951</v>
      </c>
      <c r="O20" s="29">
        <f t="shared" si="15"/>
        <v>0.43776636433176702</v>
      </c>
      <c r="P20" s="204">
        <f t="shared" si="15"/>
        <v>0.42737330478229835</v>
      </c>
      <c r="Q20" s="205">
        <f t="shared" si="15"/>
        <v>0.39228330965132802</v>
      </c>
      <c r="S20" s="114">
        <f t="shared" si="1"/>
        <v>-0.25073068893528183</v>
      </c>
      <c r="T20" s="115">
        <f t="shared" si="3"/>
        <v>-3.5089995130970331</v>
      </c>
      <c r="Y20" s="2"/>
    </row>
    <row r="21" spans="1:25" ht="20.100000000000001" customHeight="1" thickBot="1" x14ac:dyDescent="0.3">
      <c r="A21" s="17" t="s">
        <v>25</v>
      </c>
      <c r="B21" s="18"/>
      <c r="C21" s="24">
        <v>1041669</v>
      </c>
      <c r="D21" s="25">
        <v>717548</v>
      </c>
      <c r="E21" s="25">
        <v>967173</v>
      </c>
      <c r="F21" s="50">
        <v>806154</v>
      </c>
      <c r="G21" s="50">
        <v>478640</v>
      </c>
      <c r="H21" s="25">
        <v>349735</v>
      </c>
      <c r="I21" s="179">
        <v>312012</v>
      </c>
      <c r="K21" s="155">
        <f t="shared" ref="K21:Q21" si="16">C21/C45</f>
        <v>1.2371439848048497E-2</v>
      </c>
      <c r="L21" s="32">
        <f t="shared" si="16"/>
        <v>8.4758035362915655E-3</v>
      </c>
      <c r="M21" s="32">
        <f t="shared" si="16"/>
        <v>1.123676323574186E-2</v>
      </c>
      <c r="N21" s="32">
        <f t="shared" si="16"/>
        <v>8.8747475872591203E-3</v>
      </c>
      <c r="O21" s="32">
        <f t="shared" si="16"/>
        <v>5.0629655567608267E-3</v>
      </c>
      <c r="P21" s="202">
        <f t="shared" si="16"/>
        <v>3.4903463408393984E-3</v>
      </c>
      <c r="Q21" s="203">
        <f t="shared" si="16"/>
        <v>3.2882913759275469E-3</v>
      </c>
      <c r="S21" s="113">
        <f t="shared" si="1"/>
        <v>-0.10786166669049423</v>
      </c>
      <c r="T21" s="112">
        <f t="shared" si="3"/>
        <v>-2.0205496491185151E-2</v>
      </c>
      <c r="Y21" s="37"/>
    </row>
    <row r="22" spans="1:25" ht="20.100000000000001" customHeight="1" x14ac:dyDescent="0.25">
      <c r="A22" s="35"/>
      <c r="B22" t="s">
        <v>93</v>
      </c>
      <c r="C22" s="22">
        <v>777575</v>
      </c>
      <c r="D22" s="23">
        <v>510815</v>
      </c>
      <c r="E22" s="23">
        <v>757052</v>
      </c>
      <c r="F22" s="49">
        <v>585717</v>
      </c>
      <c r="G22" s="49">
        <v>292042</v>
      </c>
      <c r="H22" s="23">
        <v>165330</v>
      </c>
      <c r="I22" s="180">
        <v>123455</v>
      </c>
      <c r="K22" s="90">
        <f t="shared" ref="K22:Q22" si="17">C22/C21</f>
        <v>0.7464703279064655</v>
      </c>
      <c r="L22" s="29">
        <f t="shared" si="17"/>
        <v>0.71188965755601019</v>
      </c>
      <c r="M22" s="29">
        <f t="shared" si="17"/>
        <v>0.7827472437712798</v>
      </c>
      <c r="N22" s="29">
        <f t="shared" si="17"/>
        <v>0.72655720867228846</v>
      </c>
      <c r="O22" s="29">
        <f t="shared" si="17"/>
        <v>0.61014959050643491</v>
      </c>
      <c r="P22" s="204">
        <f t="shared" si="17"/>
        <v>0.47272935222382662</v>
      </c>
      <c r="Q22" s="205">
        <f t="shared" si="17"/>
        <v>0.39567388433778189</v>
      </c>
      <c r="S22" s="114">
        <f t="shared" si="1"/>
        <v>-0.25328131615556765</v>
      </c>
      <c r="T22" s="115">
        <f t="shared" si="3"/>
        <v>-7.7055467886044724</v>
      </c>
      <c r="Y22" s="2"/>
    </row>
    <row r="23" spans="1:25" ht="20.100000000000001" customHeight="1" thickBot="1" x14ac:dyDescent="0.3">
      <c r="A23" s="35"/>
      <c r="B23" t="s">
        <v>94</v>
      </c>
      <c r="C23" s="22">
        <v>264094</v>
      </c>
      <c r="D23" s="23">
        <v>206733</v>
      </c>
      <c r="E23" s="23">
        <v>210121</v>
      </c>
      <c r="F23" s="49">
        <v>220437</v>
      </c>
      <c r="G23" s="49">
        <v>186598</v>
      </c>
      <c r="H23" s="23">
        <v>184405</v>
      </c>
      <c r="I23" s="180">
        <v>188557</v>
      </c>
      <c r="K23" s="90">
        <f t="shared" ref="K23:Q23" si="18">C23/C21</f>
        <v>0.2535296720935345</v>
      </c>
      <c r="L23" s="29">
        <f t="shared" si="18"/>
        <v>0.28811034244398981</v>
      </c>
      <c r="M23" s="29">
        <f t="shared" si="18"/>
        <v>0.2172527562287202</v>
      </c>
      <c r="N23" s="29">
        <f t="shared" si="18"/>
        <v>0.2734427913277116</v>
      </c>
      <c r="O23" s="29">
        <f t="shared" si="18"/>
        <v>0.38985040949356509</v>
      </c>
      <c r="P23" s="204">
        <f t="shared" si="18"/>
        <v>0.52727064777617338</v>
      </c>
      <c r="Q23" s="205">
        <f t="shared" si="18"/>
        <v>0.60432611566221817</v>
      </c>
      <c r="S23" s="114">
        <f t="shared" si="1"/>
        <v>2.2515658469130447E-2</v>
      </c>
      <c r="T23" s="115">
        <f t="shared" si="3"/>
        <v>7.7055467886044777</v>
      </c>
    </row>
    <row r="24" spans="1:25" ht="20.100000000000001" customHeight="1" thickBot="1" x14ac:dyDescent="0.3">
      <c r="A24" s="17" t="s">
        <v>26</v>
      </c>
      <c r="B24" s="18"/>
      <c r="C24" s="24">
        <v>3608437</v>
      </c>
      <c r="D24" s="25">
        <v>4385682</v>
      </c>
      <c r="E24" s="25">
        <v>4504040</v>
      </c>
      <c r="F24" s="50">
        <v>4397788</v>
      </c>
      <c r="G24" s="50">
        <v>4263106</v>
      </c>
      <c r="H24" s="25">
        <v>4333103</v>
      </c>
      <c r="I24" s="179">
        <v>4292717</v>
      </c>
      <c r="K24" s="155">
        <f t="shared" ref="K24:Q24" si="19">C24/C45</f>
        <v>4.2855802842335304E-2</v>
      </c>
      <c r="L24" s="32">
        <f t="shared" si="19"/>
        <v>5.1804449325550714E-2</v>
      </c>
      <c r="M24" s="32">
        <f t="shared" si="19"/>
        <v>5.2328622784456109E-2</v>
      </c>
      <c r="N24" s="32">
        <f t="shared" si="19"/>
        <v>4.8414147225315653E-2</v>
      </c>
      <c r="O24" s="32">
        <f t="shared" si="19"/>
        <v>4.5094348242563143E-2</v>
      </c>
      <c r="P24" s="202">
        <f t="shared" si="19"/>
        <v>4.324425693891152E-2</v>
      </c>
      <c r="Q24" s="203">
        <f t="shared" si="19"/>
        <v>4.5240901921713178E-2</v>
      </c>
      <c r="S24" s="113">
        <f t="shared" si="1"/>
        <v>-9.3203415658478454E-3</v>
      </c>
      <c r="T24" s="112">
        <f t="shared" si="3"/>
        <v>0.19966449828016583</v>
      </c>
      <c r="Y24" s="1"/>
    </row>
    <row r="25" spans="1:25" ht="19.5" customHeight="1" x14ac:dyDescent="0.25">
      <c r="A25" s="35"/>
      <c r="B25" t="s">
        <v>93</v>
      </c>
      <c r="C25" s="22">
        <v>914613</v>
      </c>
      <c r="D25" s="23">
        <v>1469477</v>
      </c>
      <c r="E25" s="23">
        <v>1744737</v>
      </c>
      <c r="F25" s="49">
        <v>1579137</v>
      </c>
      <c r="G25" s="49">
        <v>1231763</v>
      </c>
      <c r="H25" s="23">
        <v>1090887</v>
      </c>
      <c r="I25" s="180">
        <v>945471</v>
      </c>
      <c r="K25" s="90">
        <f t="shared" ref="K25:Q25" si="20">C25/C24</f>
        <v>0.25346514294138989</v>
      </c>
      <c r="L25" s="29">
        <f t="shared" si="20"/>
        <v>0.33506236886304114</v>
      </c>
      <c r="M25" s="29">
        <f t="shared" si="20"/>
        <v>0.38737155975524196</v>
      </c>
      <c r="N25" s="29">
        <f t="shared" si="20"/>
        <v>0.35907528966835145</v>
      </c>
      <c r="O25" s="29">
        <f t="shared" si="20"/>
        <v>0.28893557889482457</v>
      </c>
      <c r="P25" s="204">
        <f t="shared" si="20"/>
        <v>0.25175653567431933</v>
      </c>
      <c r="Q25" s="205">
        <f t="shared" si="20"/>
        <v>0.22025001881093023</v>
      </c>
      <c r="S25" s="114">
        <f t="shared" si="1"/>
        <v>-0.13330069933916161</v>
      </c>
      <c r="T25" s="115">
        <f t="shared" si="3"/>
        <v>-3.1506516863389096</v>
      </c>
    </row>
    <row r="26" spans="1:25" ht="20.100000000000001" customHeight="1" thickBot="1" x14ac:dyDescent="0.3">
      <c r="A26" s="35"/>
      <c r="B26" t="s">
        <v>94</v>
      </c>
      <c r="C26" s="22">
        <v>2693824</v>
      </c>
      <c r="D26" s="23">
        <v>2916205</v>
      </c>
      <c r="E26" s="23">
        <v>2759303</v>
      </c>
      <c r="F26" s="49">
        <v>2818651</v>
      </c>
      <c r="G26" s="49">
        <v>3031343</v>
      </c>
      <c r="H26" s="23">
        <v>3242216</v>
      </c>
      <c r="I26" s="180">
        <v>3347246</v>
      </c>
      <c r="K26" s="90">
        <f t="shared" ref="K26:Q26" si="21">C26/C24</f>
        <v>0.74653485705861011</v>
      </c>
      <c r="L26" s="29">
        <f t="shared" si="21"/>
        <v>0.66493763113695881</v>
      </c>
      <c r="M26" s="29">
        <f t="shared" si="21"/>
        <v>0.61262844024475804</v>
      </c>
      <c r="N26" s="29">
        <f t="shared" si="21"/>
        <v>0.64092471033164855</v>
      </c>
      <c r="O26" s="29">
        <f t="shared" si="21"/>
        <v>0.71106442110517543</v>
      </c>
      <c r="P26" s="204">
        <f t="shared" si="21"/>
        <v>0.74824346432568067</v>
      </c>
      <c r="Q26" s="205">
        <f t="shared" si="21"/>
        <v>0.7797499811890698</v>
      </c>
      <c r="S26" s="114">
        <f t="shared" si="1"/>
        <v>3.2394510421267432E-2</v>
      </c>
      <c r="T26" s="115">
        <f t="shared" si="3"/>
        <v>3.1506516863389122</v>
      </c>
    </row>
    <row r="27" spans="1:25" ht="20.100000000000001" customHeight="1" thickBot="1" x14ac:dyDescent="0.3">
      <c r="A27" s="17" t="s">
        <v>103</v>
      </c>
      <c r="B27" s="18"/>
      <c r="C27" s="24">
        <v>255998</v>
      </c>
      <c r="D27" s="25">
        <v>249482</v>
      </c>
      <c r="E27" s="25">
        <v>246420</v>
      </c>
      <c r="F27" s="50">
        <v>310525</v>
      </c>
      <c r="G27" s="50">
        <v>400100</v>
      </c>
      <c r="H27" s="25">
        <v>609165</v>
      </c>
      <c r="I27" s="179">
        <v>694773</v>
      </c>
      <c r="K27" s="155">
        <f t="shared" ref="K27:Q27" si="22">C27/C45</f>
        <v>3.0403744934530247E-3</v>
      </c>
      <c r="L27" s="32">
        <f t="shared" si="22"/>
        <v>2.9469253873484315E-3</v>
      </c>
      <c r="M27" s="32">
        <f t="shared" si="22"/>
        <v>2.8629450951913561E-3</v>
      </c>
      <c r="N27" s="32">
        <f t="shared" si="22"/>
        <v>3.4184919935069955E-3</v>
      </c>
      <c r="O27" s="32">
        <f t="shared" si="22"/>
        <v>4.2321839362778014E-3</v>
      </c>
      <c r="P27" s="202">
        <f t="shared" si="22"/>
        <v>6.0794510950217514E-3</v>
      </c>
      <c r="Q27" s="203">
        <f t="shared" si="22"/>
        <v>7.3222057617249002E-3</v>
      </c>
      <c r="S27" s="113">
        <f t="shared" si="1"/>
        <v>0.14053335303242964</v>
      </c>
      <c r="T27" s="112">
        <f t="shared" si="3"/>
        <v>0.12427546667031489</v>
      </c>
      <c r="Y27" s="1"/>
    </row>
    <row r="28" spans="1:25" ht="20.100000000000001" customHeight="1" x14ac:dyDescent="0.25">
      <c r="A28" s="35"/>
      <c r="B28" t="s">
        <v>93</v>
      </c>
      <c r="C28" s="22">
        <v>99989</v>
      </c>
      <c r="D28" s="23">
        <v>79959</v>
      </c>
      <c r="E28" s="23">
        <v>111398</v>
      </c>
      <c r="F28" s="49">
        <v>185265</v>
      </c>
      <c r="G28" s="49">
        <v>225504</v>
      </c>
      <c r="H28" s="23">
        <v>319730</v>
      </c>
      <c r="I28" s="180">
        <v>335785</v>
      </c>
      <c r="K28" s="90">
        <f t="shared" ref="K28:Q28" si="23">C28/C27</f>
        <v>0.39058508269595854</v>
      </c>
      <c r="L28" s="29">
        <f t="shared" si="23"/>
        <v>0.32050007615779896</v>
      </c>
      <c r="M28" s="29">
        <f t="shared" si="23"/>
        <v>0.45206557909260614</v>
      </c>
      <c r="N28" s="29">
        <f t="shared" si="23"/>
        <v>0.5966186297399565</v>
      </c>
      <c r="O28" s="29">
        <f t="shared" si="23"/>
        <v>0.56361909522619347</v>
      </c>
      <c r="P28" s="204">
        <f t="shared" si="23"/>
        <v>0.52486600510534909</v>
      </c>
      <c r="Q28" s="205">
        <f t="shared" si="23"/>
        <v>0.48330174028063844</v>
      </c>
      <c r="S28" s="114">
        <f t="shared" si="1"/>
        <v>5.0214243267757169E-2</v>
      </c>
      <c r="T28" s="115">
        <f t="shared" si="3"/>
        <v>-4.1564264824710655</v>
      </c>
    </row>
    <row r="29" spans="1:25" ht="20.100000000000001" customHeight="1" thickBot="1" x14ac:dyDescent="0.3">
      <c r="A29" s="35"/>
      <c r="B29" t="s">
        <v>94</v>
      </c>
      <c r="C29" s="22">
        <v>156009</v>
      </c>
      <c r="D29" s="23">
        <v>169523</v>
      </c>
      <c r="E29" s="23">
        <v>135022</v>
      </c>
      <c r="F29" s="49">
        <v>125260</v>
      </c>
      <c r="G29" s="49">
        <v>174596</v>
      </c>
      <c r="H29" s="23">
        <v>289435</v>
      </c>
      <c r="I29" s="180">
        <v>358988</v>
      </c>
      <c r="K29" s="90">
        <f t="shared" ref="K29:Q29" si="24">C29/C27</f>
        <v>0.6094149173040414</v>
      </c>
      <c r="L29" s="29">
        <f t="shared" si="24"/>
        <v>0.67949992384220104</v>
      </c>
      <c r="M29" s="29">
        <f t="shared" si="24"/>
        <v>0.54793442090739386</v>
      </c>
      <c r="N29" s="29">
        <f t="shared" si="24"/>
        <v>0.40338137026004345</v>
      </c>
      <c r="O29" s="29">
        <f t="shared" si="24"/>
        <v>0.43638090477380653</v>
      </c>
      <c r="P29" s="204">
        <f t="shared" si="24"/>
        <v>0.47513399489465086</v>
      </c>
      <c r="Q29" s="205">
        <f t="shared" si="24"/>
        <v>0.51669825971936156</v>
      </c>
      <c r="S29" s="114">
        <f t="shared" si="1"/>
        <v>0.24030611363518578</v>
      </c>
      <c r="T29" s="115">
        <f t="shared" si="3"/>
        <v>4.1564264824710708</v>
      </c>
    </row>
    <row r="30" spans="1:25" ht="20.100000000000001" customHeight="1" thickBot="1" x14ac:dyDescent="0.3">
      <c r="A30" s="17" t="s">
        <v>9</v>
      </c>
      <c r="B30" s="18"/>
      <c r="C30" s="24">
        <v>2984288</v>
      </c>
      <c r="D30" s="25">
        <v>3836769</v>
      </c>
      <c r="E30" s="25">
        <v>4461888</v>
      </c>
      <c r="F30" s="50">
        <v>4418303</v>
      </c>
      <c r="G30" s="50">
        <v>4329174</v>
      </c>
      <c r="H30" s="25">
        <v>4501098</v>
      </c>
      <c r="I30" s="179">
        <v>4173983</v>
      </c>
      <c r="K30" s="155">
        <f t="shared" ref="K30:Q30" si="25">C30/C45</f>
        <v>3.5443062509542815E-2</v>
      </c>
      <c r="L30" s="32">
        <f t="shared" si="25"/>
        <v>4.5320592152906639E-2</v>
      </c>
      <c r="M30" s="32">
        <f t="shared" si="25"/>
        <v>5.1838894427778462E-2</v>
      </c>
      <c r="N30" s="32">
        <f t="shared" si="25"/>
        <v>4.8639991724943044E-2</v>
      </c>
      <c r="O30" s="32">
        <f t="shared" si="25"/>
        <v>4.57932033495414E-2</v>
      </c>
      <c r="P30" s="202">
        <f t="shared" si="25"/>
        <v>4.4920842735384034E-2</v>
      </c>
      <c r="Q30" s="203">
        <f t="shared" si="25"/>
        <v>4.398956547237988E-2</v>
      </c>
      <c r="S30" s="113">
        <f t="shared" si="1"/>
        <v>-7.2674489646748414E-2</v>
      </c>
      <c r="T30" s="112">
        <f t="shared" si="3"/>
        <v>-9.3127726300415437E-2</v>
      </c>
      <c r="Y30" s="1"/>
    </row>
    <row r="31" spans="1:25" ht="20.100000000000001" customHeight="1" x14ac:dyDescent="0.25">
      <c r="A31" s="35"/>
      <c r="B31" t="s">
        <v>93</v>
      </c>
      <c r="C31" s="22">
        <v>2925358</v>
      </c>
      <c r="D31" s="23">
        <v>3769635</v>
      </c>
      <c r="E31" s="23">
        <v>4394172</v>
      </c>
      <c r="F31" s="49">
        <v>4311827</v>
      </c>
      <c r="G31" s="49">
        <v>4215431</v>
      </c>
      <c r="H31" s="23">
        <v>4392626</v>
      </c>
      <c r="I31" s="180">
        <v>4067548</v>
      </c>
      <c r="K31" s="90">
        <f t="shared" ref="K31:Q31" si="26">C31/C30</f>
        <v>0.98025324633547428</v>
      </c>
      <c r="L31" s="29">
        <f t="shared" si="26"/>
        <v>0.98250246496466165</v>
      </c>
      <c r="M31" s="29">
        <f t="shared" si="26"/>
        <v>0.98482346486509742</v>
      </c>
      <c r="N31" s="29">
        <f t="shared" si="26"/>
        <v>0.9759011548098897</v>
      </c>
      <c r="O31" s="29">
        <f t="shared" si="26"/>
        <v>0.97372639676760508</v>
      </c>
      <c r="P31" s="204">
        <f t="shared" si="26"/>
        <v>0.97590099126924146</v>
      </c>
      <c r="Q31" s="205">
        <f t="shared" si="26"/>
        <v>0.97450037530100142</v>
      </c>
      <c r="S31" s="114">
        <f t="shared" si="1"/>
        <v>-7.4005389942143951E-2</v>
      </c>
      <c r="T31" s="115">
        <f t="shared" si="3"/>
        <v>-0.14006159682400376</v>
      </c>
    </row>
    <row r="32" spans="1:25" ht="20.100000000000001" customHeight="1" thickBot="1" x14ac:dyDescent="0.3">
      <c r="A32" s="35"/>
      <c r="B32" t="s">
        <v>94</v>
      </c>
      <c r="C32" s="22">
        <v>58930</v>
      </c>
      <c r="D32" s="23">
        <v>67134</v>
      </c>
      <c r="E32" s="23">
        <v>67716</v>
      </c>
      <c r="F32" s="49">
        <v>106476</v>
      </c>
      <c r="G32" s="49">
        <v>113743</v>
      </c>
      <c r="H32" s="23">
        <v>108472</v>
      </c>
      <c r="I32" s="180">
        <v>106435</v>
      </c>
      <c r="K32" s="90">
        <f t="shared" ref="K32:Q32" si="27">C32/C30</f>
        <v>1.9746753664525676E-2</v>
      </c>
      <c r="L32" s="29">
        <f t="shared" si="27"/>
        <v>1.7497535035338328E-2</v>
      </c>
      <c r="M32" s="29">
        <f t="shared" si="27"/>
        <v>1.5176535134902535E-2</v>
      </c>
      <c r="N32" s="29">
        <f t="shared" si="27"/>
        <v>2.4098845190110321E-2</v>
      </c>
      <c r="O32" s="29">
        <f t="shared" si="27"/>
        <v>2.6273603232394908E-2</v>
      </c>
      <c r="P32" s="204">
        <f t="shared" si="27"/>
        <v>2.4099008730758584E-2</v>
      </c>
      <c r="Q32" s="205">
        <f t="shared" si="27"/>
        <v>2.5499624698998535E-2</v>
      </c>
      <c r="S32" s="114">
        <f t="shared" si="1"/>
        <v>-1.8779039752194113E-2</v>
      </c>
      <c r="T32" s="115">
        <f t="shared" si="3"/>
        <v>0.1400615968239951</v>
      </c>
    </row>
    <row r="33" spans="1:16384" ht="20.100000000000001" customHeight="1" thickBot="1" x14ac:dyDescent="0.3">
      <c r="A33" s="17" t="s">
        <v>12</v>
      </c>
      <c r="B33" s="18"/>
      <c r="C33" s="24">
        <v>3400350</v>
      </c>
      <c r="D33" s="25">
        <v>3567078</v>
      </c>
      <c r="E33" s="25">
        <v>3607751</v>
      </c>
      <c r="F33" s="50">
        <v>6477525</v>
      </c>
      <c r="G33" s="50">
        <v>6887825</v>
      </c>
      <c r="H33" s="25">
        <v>6921486</v>
      </c>
      <c r="I33" s="179">
        <v>6181235</v>
      </c>
      <c r="K33" s="155">
        <f t="shared" ref="K33:Q33" si="28">C33/C45</f>
        <v>4.0384446006660184E-2</v>
      </c>
      <c r="L33" s="32">
        <f t="shared" si="28"/>
        <v>4.2134954493118014E-2</v>
      </c>
      <c r="M33" s="32">
        <f t="shared" si="28"/>
        <v>4.1915400657908081E-2</v>
      </c>
      <c r="N33" s="32">
        <f t="shared" si="28"/>
        <v>7.1309451252689476E-2</v>
      </c>
      <c r="O33" s="32">
        <f t="shared" si="28"/>
        <v>7.2858141266914894E-2</v>
      </c>
      <c r="P33" s="202">
        <f t="shared" si="28"/>
        <v>6.907625297231082E-2</v>
      </c>
      <c r="Q33" s="203">
        <f t="shared" si="28"/>
        <v>6.5143974408296834E-2</v>
      </c>
      <c r="S33" s="113">
        <f t="shared" si="1"/>
        <v>-0.10694972149044295</v>
      </c>
      <c r="T33" s="112">
        <f t="shared" si="3"/>
        <v>-0.39322785640139857</v>
      </c>
      <c r="Y33" s="1"/>
    </row>
    <row r="34" spans="1:16384" ht="20.100000000000001" customHeight="1" x14ac:dyDescent="0.25">
      <c r="A34" s="35"/>
      <c r="B34" t="s">
        <v>93</v>
      </c>
      <c r="C34" s="22">
        <v>3034857</v>
      </c>
      <c r="D34" s="23">
        <v>3227613</v>
      </c>
      <c r="E34" s="23">
        <v>3272966</v>
      </c>
      <c r="F34" s="49">
        <v>6083783</v>
      </c>
      <c r="G34" s="49">
        <v>6480584</v>
      </c>
      <c r="H34" s="23">
        <v>6529149</v>
      </c>
      <c r="I34" s="180">
        <v>5859747</v>
      </c>
      <c r="K34" s="90">
        <f t="shared" ref="K34:Q34" si="29">C34/C33</f>
        <v>0.89251312364903612</v>
      </c>
      <c r="L34" s="29">
        <f t="shared" si="29"/>
        <v>0.90483387243003943</v>
      </c>
      <c r="M34" s="29">
        <f t="shared" si="29"/>
        <v>0.90720396169247819</v>
      </c>
      <c r="N34" s="29">
        <f t="shared" si="29"/>
        <v>0.93921412885322708</v>
      </c>
      <c r="O34" s="29">
        <f t="shared" si="29"/>
        <v>0.94087524000682365</v>
      </c>
      <c r="P34" s="204">
        <f t="shared" si="29"/>
        <v>0.94331607403381301</v>
      </c>
      <c r="Q34" s="205">
        <f t="shared" si="29"/>
        <v>0.94798968167364617</v>
      </c>
      <c r="S34" s="114">
        <f t="shared" si="1"/>
        <v>-0.10252515297169662</v>
      </c>
      <c r="T34" s="115">
        <f t="shared" si="3"/>
        <v>0.4673607639833155</v>
      </c>
    </row>
    <row r="35" spans="1:16384" ht="20.100000000000001" customHeight="1" thickBot="1" x14ac:dyDescent="0.3">
      <c r="A35" s="35"/>
      <c r="B35" t="s">
        <v>94</v>
      </c>
      <c r="C35" s="22">
        <v>365493</v>
      </c>
      <c r="D35" s="23">
        <v>339465</v>
      </c>
      <c r="E35" s="23">
        <v>334785</v>
      </c>
      <c r="F35" s="49">
        <v>393742</v>
      </c>
      <c r="G35" s="49">
        <v>407241</v>
      </c>
      <c r="H35" s="23">
        <v>392337</v>
      </c>
      <c r="I35" s="180">
        <v>321488</v>
      </c>
      <c r="K35" s="90">
        <f t="shared" ref="K35:Q35" si="30">C35/C33</f>
        <v>0.10748687635096388</v>
      </c>
      <c r="L35" s="29">
        <f t="shared" si="30"/>
        <v>9.5166127569960624E-2</v>
      </c>
      <c r="M35" s="29">
        <f t="shared" si="30"/>
        <v>9.2796038307521783E-2</v>
      </c>
      <c r="N35" s="29">
        <f t="shared" si="30"/>
        <v>6.0785871146772877E-2</v>
      </c>
      <c r="O35" s="29">
        <f t="shared" si="30"/>
        <v>5.9124759993176366E-2</v>
      </c>
      <c r="P35" s="204">
        <f t="shared" si="30"/>
        <v>5.6683925966187029E-2</v>
      </c>
      <c r="Q35" s="205">
        <f t="shared" si="30"/>
        <v>5.2010318326353874E-2</v>
      </c>
      <c r="S35" s="114">
        <f t="shared" si="1"/>
        <v>-0.18058199965845689</v>
      </c>
      <c r="T35" s="115">
        <f t="shared" si="3"/>
        <v>-0.4673607639833155</v>
      </c>
    </row>
    <row r="36" spans="1:16384" ht="20.100000000000001" customHeight="1" thickBot="1" x14ac:dyDescent="0.3">
      <c r="A36" s="17" t="s">
        <v>11</v>
      </c>
      <c r="B36" s="18"/>
      <c r="C36" s="24">
        <v>12390972</v>
      </c>
      <c r="D36" s="25">
        <v>13197036</v>
      </c>
      <c r="E36" s="25">
        <v>15907244</v>
      </c>
      <c r="F36" s="50">
        <v>17610905</v>
      </c>
      <c r="G36" s="50">
        <v>19064159</v>
      </c>
      <c r="H36" s="25">
        <v>20499399</v>
      </c>
      <c r="I36" s="179">
        <v>18972823</v>
      </c>
      <c r="K36" s="155">
        <f t="shared" ref="K36:Q36" si="31">C36/C45</f>
        <v>0.14716206852354555</v>
      </c>
      <c r="L36" s="32">
        <f t="shared" si="31"/>
        <v>0.15588571691004238</v>
      </c>
      <c r="M36" s="32">
        <f t="shared" si="31"/>
        <v>0.18481278381548627</v>
      </c>
      <c r="N36" s="32">
        <f t="shared" si="31"/>
        <v>0.19387404473363598</v>
      </c>
      <c r="O36" s="32">
        <f t="shared" si="31"/>
        <v>0.20165715440751281</v>
      </c>
      <c r="P36" s="202">
        <f t="shared" si="31"/>
        <v>0.2045834768869482</v>
      </c>
      <c r="Q36" s="203">
        <f t="shared" si="31"/>
        <v>0.19995439357428499</v>
      </c>
      <c r="S36" s="113">
        <f t="shared" si="1"/>
        <v>-7.4469305173288244E-2</v>
      </c>
      <c r="T36" s="112">
        <f t="shared" si="3"/>
        <v>-0.46290833126632069</v>
      </c>
      <c r="Y36" s="26"/>
      <c r="AF36" s="38"/>
      <c r="AG36" s="38"/>
      <c r="AH36" s="38"/>
      <c r="AI36" s="26"/>
      <c r="AJ36" s="26"/>
      <c r="AK36" s="1"/>
      <c r="AL36" s="1"/>
      <c r="AM36" s="37"/>
      <c r="AN36" s="37"/>
      <c r="AO36" s="37"/>
      <c r="AP36" s="37"/>
      <c r="AQ36" s="38"/>
      <c r="AR36" s="38"/>
      <c r="AS36" s="38"/>
      <c r="AT36" s="38"/>
      <c r="AU36" s="26"/>
      <c r="AV36" s="26"/>
      <c r="AW36" s="1"/>
      <c r="AX36" s="1"/>
      <c r="AY36" s="37"/>
      <c r="AZ36" s="37"/>
      <c r="BA36" s="37"/>
      <c r="BB36" s="37"/>
      <c r="BC36" s="38"/>
      <c r="BD36" s="38"/>
      <c r="BE36" s="38"/>
      <c r="BF36" s="38"/>
      <c r="BG36" s="26"/>
      <c r="BH36" s="26"/>
      <c r="BI36" s="1"/>
      <c r="BJ36" s="1"/>
      <c r="BK36" s="37"/>
      <c r="BL36" s="37"/>
      <c r="BM36" s="37"/>
      <c r="BN36" s="37"/>
      <c r="BO36" s="38"/>
      <c r="BP36" s="38"/>
      <c r="BQ36" s="38"/>
      <c r="BR36" s="38"/>
      <c r="BS36" s="26"/>
      <c r="BT36" s="26"/>
      <c r="BU36" s="1"/>
      <c r="BV36" s="1"/>
      <c r="BW36" s="37"/>
      <c r="BX36" s="37"/>
      <c r="BY36" s="37"/>
      <c r="BZ36" s="37"/>
      <c r="CA36" s="38"/>
      <c r="CB36" s="38"/>
      <c r="CC36" s="38"/>
      <c r="CD36" s="38"/>
      <c r="CE36" s="26"/>
      <c r="CF36" s="26"/>
      <c r="CG36" s="1"/>
      <c r="CH36" s="1"/>
      <c r="CI36" s="37"/>
      <c r="CJ36" s="37"/>
      <c r="CK36" s="37"/>
      <c r="CL36" s="37"/>
      <c r="CM36" s="38"/>
      <c r="CN36" s="38"/>
      <c r="CO36" s="38"/>
      <c r="CP36" s="38"/>
      <c r="CQ36" s="26"/>
      <c r="CR36" s="26"/>
      <c r="CS36" s="1"/>
      <c r="CT36" s="1"/>
      <c r="CU36" s="37"/>
      <c r="CV36" s="37"/>
      <c r="CW36" s="37"/>
      <c r="CX36" s="37"/>
      <c r="CY36" s="38"/>
      <c r="CZ36" s="38"/>
      <c r="DA36" s="38"/>
      <c r="DB36" s="38"/>
      <c r="DC36" s="26"/>
      <c r="DD36" s="26"/>
      <c r="DE36" s="1"/>
      <c r="DF36" s="1"/>
      <c r="DG36" s="37"/>
      <c r="DH36" s="37"/>
      <c r="DI36" s="37"/>
      <c r="DJ36" s="37"/>
      <c r="DK36" s="38"/>
      <c r="DL36" s="38"/>
      <c r="DM36" s="38"/>
      <c r="DN36" s="38"/>
      <c r="DO36" s="26"/>
      <c r="DP36" s="26"/>
      <c r="DQ36" s="1"/>
      <c r="DR36" s="1"/>
      <c r="DS36" s="37"/>
      <c r="DT36" s="37"/>
      <c r="DU36" s="37"/>
      <c r="DV36" s="37"/>
      <c r="DW36" s="38"/>
      <c r="DX36" s="38"/>
      <c r="DY36" s="38"/>
      <c r="DZ36" s="38"/>
      <c r="EA36" s="26"/>
      <c r="EB36" s="26"/>
      <c r="EC36" s="1"/>
      <c r="ED36" s="1"/>
      <c r="EE36" s="37"/>
      <c r="EF36" s="37"/>
      <c r="EG36" s="37"/>
      <c r="EH36" s="37"/>
      <c r="EI36" s="38"/>
      <c r="EJ36" s="38"/>
      <c r="EK36" s="38"/>
      <c r="EL36" s="38"/>
      <c r="EM36" s="26"/>
      <c r="EN36" s="26"/>
      <c r="EO36" s="1"/>
      <c r="EP36" s="1"/>
      <c r="EQ36" s="37"/>
      <c r="ER36" s="37"/>
      <c r="ES36" s="37"/>
      <c r="ET36" s="37"/>
      <c r="EU36" s="38"/>
      <c r="EV36" s="38"/>
      <c r="EW36" s="38"/>
      <c r="EX36" s="38"/>
      <c r="EY36" s="26"/>
      <c r="EZ36" s="26"/>
      <c r="FA36" s="1"/>
      <c r="FB36" s="1"/>
      <c r="FC36" s="37"/>
      <c r="FD36" s="37"/>
      <c r="FE36" s="37"/>
      <c r="FF36" s="37"/>
      <c r="FG36" s="38"/>
      <c r="FH36" s="38"/>
      <c r="FI36" s="38"/>
      <c r="FJ36" s="38"/>
      <c r="FK36" s="26"/>
      <c r="FL36" s="26"/>
      <c r="FM36" s="1"/>
      <c r="FN36" s="1"/>
      <c r="FO36" s="37"/>
      <c r="FP36" s="37"/>
      <c r="FQ36" s="37"/>
      <c r="FR36" s="37"/>
      <c r="FS36" s="38"/>
      <c r="FT36" s="38"/>
      <c r="FU36" s="38"/>
      <c r="FV36" s="38"/>
      <c r="FW36" s="26"/>
      <c r="FX36" s="26"/>
      <c r="FY36" s="1"/>
      <c r="FZ36" s="1"/>
      <c r="GA36" s="37"/>
      <c r="GB36" s="37"/>
      <c r="GC36" s="37"/>
      <c r="GD36" s="37"/>
      <c r="GE36" s="38"/>
      <c r="GF36" s="38"/>
      <c r="GG36" s="38"/>
      <c r="GH36" s="38"/>
      <c r="GI36" s="26"/>
      <c r="GJ36" s="26"/>
      <c r="GK36" s="1"/>
      <c r="GL36" s="1"/>
      <c r="GM36" s="37"/>
      <c r="GN36" s="37"/>
      <c r="GO36" s="37"/>
      <c r="GP36" s="37"/>
      <c r="GQ36" s="38"/>
      <c r="GR36" s="38"/>
      <c r="GS36" s="38"/>
      <c r="GT36" s="38"/>
      <c r="GU36" s="26"/>
      <c r="GV36" s="26"/>
      <c r="GW36" s="1"/>
      <c r="GX36" s="1"/>
      <c r="GY36" s="37"/>
      <c r="GZ36" s="37"/>
      <c r="HA36" s="37"/>
      <c r="HB36" s="37"/>
      <c r="HC36" s="38"/>
      <c r="HD36" s="38"/>
      <c r="HE36" s="38"/>
      <c r="HF36" s="38"/>
      <c r="HG36" s="26"/>
      <c r="HH36" s="26"/>
      <c r="HI36" s="1"/>
      <c r="HJ36" s="1"/>
      <c r="HK36" s="37"/>
      <c r="HL36" s="37"/>
      <c r="HM36" s="37"/>
      <c r="HN36" s="37"/>
      <c r="HO36" s="38"/>
      <c r="HP36" s="38"/>
      <c r="HQ36" s="38"/>
      <c r="HR36" s="38"/>
      <c r="HS36" s="26"/>
      <c r="HT36" s="26"/>
      <c r="HU36" s="1"/>
      <c r="HV36" s="1"/>
      <c r="HW36" s="37"/>
      <c r="HX36" s="37"/>
      <c r="HY36" s="37"/>
      <c r="HZ36" s="37"/>
      <c r="IA36" s="38"/>
      <c r="IB36" s="38"/>
      <c r="IC36" s="38"/>
      <c r="ID36" s="38"/>
      <c r="IE36" s="26"/>
      <c r="IF36" s="26"/>
      <c r="IG36" s="1"/>
      <c r="IH36" s="1"/>
      <c r="II36" s="37"/>
      <c r="IJ36" s="37"/>
      <c r="IK36" s="37"/>
      <c r="IL36" s="37"/>
      <c r="IM36" s="38"/>
      <c r="IN36" s="38"/>
      <c r="IO36" s="38"/>
      <c r="IP36" s="38"/>
      <c r="IQ36" s="26"/>
      <c r="IR36" s="26"/>
      <c r="IS36" s="1"/>
      <c r="IT36" s="1"/>
      <c r="IU36" s="37"/>
      <c r="IV36" s="37"/>
      <c r="IW36" s="37"/>
      <c r="IX36" s="37"/>
      <c r="IY36" s="38"/>
      <c r="IZ36" s="38"/>
      <c r="JA36" s="38"/>
      <c r="JB36" s="38"/>
      <c r="JC36" s="26"/>
      <c r="JD36" s="26"/>
      <c r="JE36" s="1"/>
      <c r="JF36" s="1"/>
      <c r="JG36" s="37"/>
      <c r="JH36" s="37"/>
      <c r="JI36" s="37"/>
      <c r="JJ36" s="37"/>
      <c r="JK36" s="38"/>
      <c r="JL36" s="38"/>
      <c r="JM36" s="38"/>
      <c r="JN36" s="38"/>
      <c r="JO36" s="26"/>
      <c r="JP36" s="26"/>
      <c r="JQ36" s="1"/>
      <c r="JR36" s="1"/>
      <c r="JS36" s="37"/>
      <c r="JT36" s="37"/>
      <c r="JU36" s="37"/>
      <c r="JV36" s="37"/>
      <c r="JW36" s="38"/>
      <c r="JX36" s="38"/>
      <c r="JY36" s="38"/>
      <c r="JZ36" s="38"/>
      <c r="KA36" s="26"/>
      <c r="KB36" s="26"/>
      <c r="KC36" s="1"/>
      <c r="KD36" s="1"/>
      <c r="KE36" s="37"/>
      <c r="KF36" s="37"/>
      <c r="KG36" s="37"/>
      <c r="KH36" s="37"/>
      <c r="KI36" s="38"/>
      <c r="KJ36" s="38"/>
      <c r="KK36" s="38"/>
      <c r="KL36" s="38"/>
      <c r="KM36" s="26"/>
      <c r="KN36" s="26"/>
      <c r="KO36" s="1"/>
      <c r="KP36" s="1"/>
      <c r="KQ36" s="37"/>
      <c r="KR36" s="37"/>
      <c r="KS36" s="39"/>
      <c r="KT36" s="39"/>
      <c r="KU36" s="40"/>
      <c r="KV36" s="40"/>
      <c r="KW36" s="40"/>
      <c r="KX36" s="40"/>
      <c r="KY36" s="19"/>
      <c r="KZ36" s="19"/>
      <c r="LA36" s="18"/>
      <c r="LB36" s="18"/>
      <c r="LC36" s="39"/>
      <c r="LD36" s="39"/>
      <c r="LE36" s="39"/>
      <c r="LF36" s="39"/>
      <c r="LG36" s="40"/>
      <c r="LH36" s="40"/>
      <c r="LI36" s="40"/>
      <c r="LJ36" s="40"/>
      <c r="LK36" s="19"/>
      <c r="LL36" s="19"/>
      <c r="LM36" s="18"/>
      <c r="LN36" s="18"/>
      <c r="LO36" s="39"/>
      <c r="LP36" s="39"/>
      <c r="LQ36" s="39"/>
      <c r="LR36" s="39"/>
      <c r="LS36" s="40"/>
      <c r="LT36" s="40"/>
      <c r="LU36" s="40"/>
      <c r="LV36" s="40"/>
      <c r="LW36" s="19"/>
      <c r="LX36" s="19"/>
      <c r="LY36" s="18"/>
      <c r="LZ36" s="18"/>
      <c r="MA36" s="39"/>
      <c r="MB36" s="39"/>
      <c r="MC36" s="39"/>
      <c r="MD36" s="39"/>
      <c r="ME36" s="40"/>
      <c r="MF36" s="40"/>
      <c r="MG36" s="40"/>
      <c r="MH36" s="40"/>
      <c r="MI36" s="19"/>
      <c r="MJ36" s="19"/>
      <c r="MK36" s="18"/>
      <c r="ML36" s="18"/>
      <c r="MM36" s="39"/>
      <c r="MN36" s="39"/>
      <c r="MO36" s="39"/>
      <c r="MP36" s="39"/>
      <c r="MQ36" s="40"/>
      <c r="MR36" s="40"/>
      <c r="MS36" s="40"/>
      <c r="MT36" s="40"/>
      <c r="MU36" s="19"/>
      <c r="MV36" s="19"/>
      <c r="MW36" s="18"/>
      <c r="MX36" s="18"/>
      <c r="MY36" s="39"/>
      <c r="MZ36" s="39"/>
      <c r="NA36" s="39"/>
      <c r="NB36" s="39"/>
      <c r="NC36" s="40"/>
      <c r="ND36" s="40"/>
      <c r="NE36" s="40"/>
      <c r="NF36" s="40"/>
      <c r="NG36" s="19"/>
      <c r="NH36" s="19"/>
      <c r="NI36" s="18"/>
      <c r="NJ36" s="18"/>
      <c r="NK36" s="39"/>
      <c r="NL36" s="39"/>
      <c r="NM36" s="39"/>
      <c r="NN36" s="39"/>
      <c r="NO36" s="40"/>
      <c r="NP36" s="40"/>
      <c r="NQ36" s="40"/>
      <c r="NR36" s="40"/>
      <c r="NS36" s="19"/>
      <c r="NT36" s="19"/>
      <c r="NU36" s="18"/>
      <c r="NV36" s="18"/>
      <c r="NW36" s="39"/>
      <c r="NX36" s="39"/>
      <c r="NY36" s="39"/>
      <c r="NZ36" s="39"/>
      <c r="OA36" s="40"/>
      <c r="OB36" s="40"/>
      <c r="OC36" s="40"/>
      <c r="OD36" s="40"/>
      <c r="OE36" s="19"/>
      <c r="OF36" s="19"/>
      <c r="OG36" s="18"/>
      <c r="OH36" s="18"/>
      <c r="OI36" s="39"/>
      <c r="OJ36" s="39"/>
      <c r="OK36" s="39"/>
      <c r="OL36" s="39"/>
      <c r="OM36" s="40"/>
      <c r="ON36" s="40"/>
      <c r="OO36" s="40"/>
      <c r="OP36" s="40"/>
      <c r="OQ36" s="19"/>
      <c r="OR36" s="19"/>
      <c r="OS36" s="18"/>
      <c r="OT36" s="18"/>
      <c r="OU36" s="39"/>
      <c r="OV36" s="39"/>
      <c r="OW36" s="39"/>
      <c r="OX36" s="39"/>
      <c r="OY36" s="40"/>
      <c r="OZ36" s="40"/>
      <c r="PA36" s="40"/>
      <c r="PB36" s="40"/>
      <c r="PC36" s="19"/>
      <c r="PD36" s="19"/>
      <c r="PE36" s="18"/>
      <c r="PF36" s="18"/>
      <c r="PG36" s="39"/>
      <c r="PH36" s="39"/>
      <c r="PI36" s="39"/>
      <c r="PJ36" s="39"/>
      <c r="PK36" s="40"/>
      <c r="PL36" s="40"/>
      <c r="PM36" s="40"/>
      <c r="PN36" s="40"/>
      <c r="PO36" s="19"/>
      <c r="PP36" s="19"/>
      <c r="PQ36" s="18"/>
      <c r="PR36" s="18"/>
      <c r="PS36" s="39"/>
      <c r="PT36" s="39"/>
      <c r="PU36" s="39"/>
      <c r="PV36" s="39"/>
      <c r="PW36" s="40"/>
      <c r="PX36" s="40"/>
      <c r="PY36" s="40"/>
      <c r="PZ36" s="40"/>
      <c r="QA36" s="19"/>
      <c r="QB36" s="19"/>
      <c r="QC36" s="18"/>
      <c r="QD36" s="18"/>
      <c r="QE36" s="39"/>
      <c r="QF36" s="39"/>
      <c r="QG36" s="39"/>
      <c r="QH36" s="39"/>
      <c r="QI36" s="40"/>
      <c r="QJ36" s="40"/>
      <c r="QK36" s="40"/>
      <c r="QL36" s="40"/>
      <c r="QM36" s="19"/>
      <c r="QN36" s="19"/>
      <c r="QO36" s="18"/>
      <c r="QP36" s="18"/>
      <c r="QQ36" s="39"/>
      <c r="QR36" s="39"/>
      <c r="QS36" s="39"/>
      <c r="QT36" s="39"/>
      <c r="QU36" s="40"/>
      <c r="QV36" s="40"/>
      <c r="QW36" s="40"/>
      <c r="QX36" s="40"/>
      <c r="QY36" s="19"/>
      <c r="QZ36" s="19"/>
      <c r="RA36" s="18"/>
      <c r="RB36" s="18"/>
      <c r="RC36" s="39"/>
      <c r="RD36" s="39"/>
      <c r="RE36" s="39"/>
      <c r="RF36" s="39"/>
      <c r="RG36" s="40"/>
      <c r="RH36" s="40"/>
      <c r="RI36" s="40"/>
      <c r="RJ36" s="40"/>
      <c r="RK36" s="19"/>
      <c r="RL36" s="19"/>
      <c r="RM36" s="18"/>
      <c r="RN36" s="18"/>
      <c r="RO36" s="39"/>
      <c r="RP36" s="39"/>
      <c r="RQ36" s="39"/>
      <c r="RR36" s="39"/>
      <c r="RS36" s="40"/>
      <c r="RT36" s="40"/>
      <c r="RU36" s="40"/>
      <c r="RV36" s="40"/>
      <c r="RW36" s="19"/>
      <c r="RX36" s="19"/>
      <c r="RY36" s="18"/>
      <c r="RZ36" s="18"/>
      <c r="SA36" s="39"/>
      <c r="SB36" s="39"/>
      <c r="SC36" s="39"/>
      <c r="SD36" s="39"/>
      <c r="SE36" s="40"/>
      <c r="SF36" s="40"/>
      <c r="SG36" s="40"/>
      <c r="SH36" s="40"/>
      <c r="SI36" s="19"/>
      <c r="SJ36" s="19"/>
      <c r="SK36" s="18"/>
      <c r="SL36" s="18"/>
      <c r="SM36" s="39"/>
      <c r="SN36" s="39"/>
      <c r="SO36" s="39"/>
      <c r="SP36" s="39"/>
      <c r="SQ36" s="40"/>
      <c r="SR36" s="40"/>
      <c r="SS36" s="40"/>
      <c r="ST36" s="40"/>
      <c r="SU36" s="19"/>
      <c r="SV36" s="19"/>
      <c r="SW36" s="18"/>
      <c r="SX36" s="18"/>
      <c r="SY36" s="39"/>
      <c r="SZ36" s="39"/>
      <c r="TA36" s="39"/>
      <c r="TB36" s="39"/>
      <c r="TC36" s="40"/>
      <c r="TD36" s="40"/>
      <c r="TE36" s="40"/>
      <c r="TF36" s="40"/>
      <c r="TG36" s="19"/>
      <c r="TH36" s="19"/>
      <c r="TI36" s="18"/>
      <c r="TJ36" s="18"/>
      <c r="TK36" s="39"/>
      <c r="TL36" s="39"/>
      <c r="TM36" s="39"/>
      <c r="TN36" s="39"/>
      <c r="TO36" s="40"/>
      <c r="TP36" s="40"/>
      <c r="TQ36" s="40"/>
      <c r="TR36" s="40"/>
      <c r="TS36" s="19"/>
      <c r="TT36" s="19"/>
      <c r="TU36" s="18"/>
      <c r="TV36" s="18"/>
      <c r="TW36" s="39"/>
      <c r="TX36" s="39"/>
      <c r="TY36" s="39"/>
      <c r="TZ36" s="39"/>
      <c r="UA36" s="40"/>
      <c r="UB36" s="40"/>
      <c r="UC36" s="40"/>
      <c r="UD36" s="40"/>
      <c r="UE36" s="19"/>
      <c r="UF36" s="19"/>
      <c r="UG36" s="18"/>
      <c r="UH36" s="18"/>
      <c r="UI36" s="39"/>
      <c r="UJ36" s="39"/>
      <c r="UK36" s="39"/>
      <c r="UL36" s="39"/>
      <c r="UM36" s="40"/>
      <c r="UN36" s="40"/>
      <c r="UO36" s="40"/>
      <c r="UP36" s="40"/>
      <c r="UQ36" s="19"/>
      <c r="UR36" s="19"/>
      <c r="US36" s="18"/>
      <c r="UT36" s="18"/>
      <c r="UU36" s="39"/>
      <c r="UV36" s="39"/>
      <c r="UW36" s="39"/>
      <c r="UX36" s="39"/>
      <c r="UY36" s="40"/>
      <c r="UZ36" s="40"/>
      <c r="VA36" s="40"/>
      <c r="VB36" s="40"/>
      <c r="VC36" s="19"/>
      <c r="VD36" s="19"/>
      <c r="VE36" s="18"/>
      <c r="VF36" s="18"/>
      <c r="VG36" s="39"/>
      <c r="VH36" s="39"/>
      <c r="VI36" s="39"/>
      <c r="VJ36" s="39"/>
      <c r="VK36" s="40"/>
      <c r="VL36" s="40"/>
      <c r="VM36" s="40"/>
      <c r="VN36" s="40"/>
      <c r="VO36" s="19"/>
      <c r="VP36" s="19"/>
      <c r="VQ36" s="18"/>
      <c r="VR36" s="18"/>
      <c r="VS36" s="39"/>
      <c r="VT36" s="39"/>
      <c r="VU36" s="39"/>
      <c r="VV36" s="39"/>
      <c r="VW36" s="40"/>
      <c r="VX36" s="40"/>
      <c r="VY36" s="40"/>
      <c r="VZ36" s="40"/>
      <c r="WA36" s="19"/>
      <c r="WB36" s="19"/>
      <c r="WC36" s="18"/>
      <c r="WD36" s="18"/>
      <c r="WE36" s="39"/>
      <c r="WF36" s="39"/>
      <c r="WG36" s="39"/>
      <c r="WH36" s="39"/>
      <c r="WI36" s="40"/>
      <c r="WJ36" s="40"/>
      <c r="WK36" s="40"/>
      <c r="WL36" s="40"/>
      <c r="WM36" s="19"/>
      <c r="WN36" s="19"/>
      <c r="WO36" s="18"/>
      <c r="WP36" s="18"/>
      <c r="WQ36" s="39"/>
      <c r="WR36" s="39"/>
      <c r="WS36" s="39"/>
      <c r="WT36" s="39"/>
      <c r="WU36" s="40"/>
      <c r="WV36" s="40"/>
      <c r="WW36" s="40"/>
      <c r="WX36" s="40"/>
      <c r="WY36" s="19"/>
      <c r="WZ36" s="19"/>
      <c r="XA36" s="18"/>
      <c r="XB36" s="18"/>
      <c r="XC36" s="39"/>
      <c r="XD36" s="39"/>
      <c r="XE36" s="39"/>
      <c r="XF36" s="39"/>
      <c r="XG36" s="40"/>
      <c r="XH36" s="40"/>
      <c r="XI36" s="40"/>
      <c r="XJ36" s="40"/>
      <c r="XK36" s="19"/>
      <c r="XL36" s="19"/>
      <c r="XM36" s="18"/>
      <c r="XN36" s="18"/>
      <c r="XO36" s="39"/>
      <c r="XP36" s="39"/>
      <c r="XQ36" s="39"/>
      <c r="XR36" s="39"/>
      <c r="XS36" s="40"/>
      <c r="XT36" s="40"/>
      <c r="XU36" s="40"/>
      <c r="XV36" s="40"/>
      <c r="XW36" s="19"/>
      <c r="XX36" s="19"/>
      <c r="XY36" s="18"/>
      <c r="XZ36" s="18"/>
      <c r="YA36" s="39"/>
      <c r="YB36" s="39"/>
      <c r="YC36" s="39"/>
      <c r="YD36" s="39"/>
      <c r="YE36" s="40"/>
      <c r="YF36" s="40"/>
      <c r="YG36" s="40"/>
      <c r="YH36" s="40"/>
      <c r="YI36" s="19"/>
      <c r="YJ36" s="19"/>
      <c r="YK36" s="18"/>
      <c r="YL36" s="18"/>
      <c r="YM36" s="39"/>
      <c r="YN36" s="39"/>
      <c r="YO36" s="39"/>
      <c r="YP36" s="39"/>
      <c r="YQ36" s="40"/>
      <c r="YR36" s="40"/>
      <c r="YS36" s="40"/>
      <c r="YT36" s="40"/>
      <c r="YU36" s="19"/>
      <c r="YV36" s="19"/>
      <c r="YW36" s="18"/>
      <c r="YX36" s="18"/>
      <c r="YY36" s="39"/>
      <c r="YZ36" s="39"/>
      <c r="ZA36" s="39"/>
      <c r="ZB36" s="39"/>
      <c r="ZC36" s="40"/>
      <c r="ZD36" s="40"/>
      <c r="ZE36" s="40"/>
      <c r="ZF36" s="40"/>
      <c r="ZG36" s="19"/>
      <c r="ZH36" s="19"/>
      <c r="ZI36" s="18"/>
      <c r="ZJ36" s="18"/>
      <c r="ZK36" s="39"/>
      <c r="ZL36" s="39"/>
      <c r="ZM36" s="39"/>
      <c r="ZN36" s="39"/>
      <c r="ZO36" s="40"/>
      <c r="ZP36" s="40"/>
      <c r="ZQ36" s="40"/>
      <c r="ZR36" s="40"/>
      <c r="ZS36" s="19"/>
      <c r="ZT36" s="19"/>
      <c r="ZU36" s="18"/>
      <c r="ZV36" s="18"/>
      <c r="ZW36" s="39"/>
      <c r="ZX36" s="39"/>
      <c r="ZY36" s="39"/>
      <c r="ZZ36" s="39"/>
      <c r="AAA36" s="40"/>
      <c r="AAB36" s="40"/>
      <c r="AAC36" s="40"/>
      <c r="AAD36" s="40"/>
      <c r="AAE36" s="19"/>
      <c r="AAF36" s="19"/>
      <c r="AAG36" s="18"/>
      <c r="AAH36" s="18"/>
      <c r="AAI36" s="39"/>
      <c r="AAJ36" s="39"/>
      <c r="AAK36" s="39"/>
      <c r="AAL36" s="39"/>
      <c r="AAM36" s="40"/>
      <c r="AAN36" s="40"/>
      <c r="AAO36" s="40"/>
      <c r="AAP36" s="40"/>
      <c r="AAQ36" s="19"/>
      <c r="AAR36" s="19"/>
      <c r="AAS36" s="18"/>
      <c r="AAT36" s="18"/>
      <c r="AAU36" s="39"/>
      <c r="AAV36" s="39"/>
      <c r="AAW36" s="39"/>
      <c r="AAX36" s="39"/>
      <c r="AAY36" s="40"/>
      <c r="AAZ36" s="40"/>
      <c r="ABA36" s="40"/>
      <c r="ABB36" s="40"/>
      <c r="ABC36" s="19"/>
      <c r="ABD36" s="19"/>
      <c r="ABE36" s="18"/>
      <c r="ABF36" s="18"/>
      <c r="ABG36" s="39"/>
      <c r="ABH36" s="39"/>
      <c r="ABI36" s="39"/>
      <c r="ABJ36" s="39"/>
      <c r="ABK36" s="40"/>
      <c r="ABL36" s="40"/>
      <c r="ABM36" s="40"/>
      <c r="ABN36" s="40"/>
      <c r="ABO36" s="19"/>
      <c r="ABP36" s="19"/>
      <c r="ABQ36" s="18"/>
      <c r="ABR36" s="18"/>
      <c r="ABS36" s="39"/>
      <c r="ABT36" s="39"/>
      <c r="ABU36" s="39"/>
      <c r="ABV36" s="39"/>
      <c r="ABW36" s="40"/>
      <c r="ABX36" s="40"/>
      <c r="ABY36" s="40"/>
      <c r="ABZ36" s="40"/>
      <c r="ACA36" s="19"/>
      <c r="ACB36" s="19"/>
      <c r="ACC36" s="18"/>
      <c r="ACD36" s="18"/>
      <c r="ACE36" s="39"/>
      <c r="ACF36" s="39"/>
      <c r="ACG36" s="39"/>
      <c r="ACH36" s="39"/>
      <c r="ACI36" s="40"/>
      <c r="ACJ36" s="40"/>
      <c r="ACK36" s="40"/>
      <c r="ACL36" s="40"/>
      <c r="ACM36" s="19"/>
      <c r="ACN36" s="19"/>
      <c r="ACO36" s="18"/>
      <c r="ACP36" s="18"/>
      <c r="ACQ36" s="39"/>
      <c r="ACR36" s="39"/>
      <c r="ACS36" s="39"/>
      <c r="ACT36" s="39"/>
      <c r="ACU36" s="40"/>
      <c r="ACV36" s="40"/>
      <c r="ACW36" s="40"/>
      <c r="ACX36" s="40"/>
      <c r="ACY36" s="19"/>
      <c r="ACZ36" s="19"/>
      <c r="ADA36" s="18"/>
      <c r="ADB36" s="18"/>
      <c r="ADC36" s="39"/>
      <c r="ADD36" s="39"/>
      <c r="ADE36" s="39"/>
      <c r="ADF36" s="39"/>
      <c r="ADG36" s="40"/>
      <c r="ADH36" s="40"/>
      <c r="ADI36" s="40"/>
      <c r="ADJ36" s="40"/>
      <c r="ADK36" s="19"/>
      <c r="ADL36" s="19"/>
      <c r="ADM36" s="18"/>
      <c r="ADN36" s="18"/>
      <c r="ADO36" s="39"/>
      <c r="ADP36" s="39"/>
      <c r="ADQ36" s="39"/>
      <c r="ADR36" s="39"/>
      <c r="ADS36" s="40"/>
      <c r="ADT36" s="40"/>
      <c r="ADU36" s="40"/>
      <c r="ADV36" s="40"/>
      <c r="ADW36" s="19"/>
      <c r="ADX36" s="19"/>
      <c r="ADY36" s="18"/>
      <c r="ADZ36" s="18"/>
      <c r="AEA36" s="39"/>
      <c r="AEB36" s="39"/>
      <c r="AEC36" s="39"/>
      <c r="AED36" s="39"/>
      <c r="AEE36" s="40"/>
      <c r="AEF36" s="40"/>
      <c r="AEG36" s="40"/>
      <c r="AEH36" s="40"/>
      <c r="AEI36" s="19"/>
      <c r="AEJ36" s="19"/>
      <c r="AEK36" s="18"/>
      <c r="AEL36" s="18"/>
      <c r="AEM36" s="39"/>
      <c r="AEN36" s="39"/>
      <c r="AEO36" s="39"/>
      <c r="AEP36" s="39"/>
      <c r="AEQ36" s="40"/>
      <c r="AER36" s="40"/>
      <c r="AES36" s="40"/>
      <c r="AET36" s="40"/>
      <c r="AEU36" s="19"/>
      <c r="AEV36" s="19"/>
      <c r="AEW36" s="18"/>
      <c r="AEX36" s="18"/>
      <c r="AEY36" s="39"/>
      <c r="AEZ36" s="39"/>
      <c r="AFA36" s="39"/>
      <c r="AFB36" s="39"/>
      <c r="AFC36" s="40"/>
      <c r="AFD36" s="40"/>
      <c r="AFE36" s="40"/>
      <c r="AFF36" s="40"/>
      <c r="AFG36" s="19"/>
      <c r="AFH36" s="19"/>
      <c r="AFI36" s="18"/>
      <c r="AFJ36" s="18"/>
      <c r="AFK36" s="39"/>
      <c r="AFL36" s="39"/>
      <c r="AFM36" s="39"/>
      <c r="AFN36" s="39"/>
      <c r="AFO36" s="40"/>
      <c r="AFP36" s="40"/>
      <c r="AFQ36" s="40"/>
      <c r="AFR36" s="40"/>
      <c r="AFS36" s="19"/>
      <c r="AFT36" s="19"/>
      <c r="AFU36" s="18"/>
      <c r="AFV36" s="18"/>
      <c r="AFW36" s="39"/>
      <c r="AFX36" s="39"/>
      <c r="AFY36" s="39"/>
      <c r="AFZ36" s="39"/>
      <c r="AGA36" s="40"/>
      <c r="AGB36" s="40"/>
      <c r="AGC36" s="40"/>
      <c r="AGD36" s="40"/>
      <c r="AGE36" s="19"/>
      <c r="AGF36" s="19"/>
      <c r="AGG36" s="18"/>
      <c r="AGH36" s="18"/>
      <c r="AGI36" s="39"/>
      <c r="AGJ36" s="39"/>
      <c r="AGK36" s="39"/>
      <c r="AGL36" s="39"/>
      <c r="AGM36" s="40"/>
      <c r="AGN36" s="40"/>
      <c r="AGO36" s="40"/>
      <c r="AGP36" s="40"/>
      <c r="AGQ36" s="19"/>
      <c r="AGR36" s="19"/>
      <c r="AGS36" s="18"/>
      <c r="AGT36" s="18"/>
      <c r="AGU36" s="39"/>
      <c r="AGV36" s="39"/>
      <c r="AGW36" s="39"/>
      <c r="AGX36" s="39"/>
      <c r="AGY36" s="40"/>
      <c r="AGZ36" s="40"/>
      <c r="AHA36" s="40"/>
      <c r="AHB36" s="40"/>
      <c r="AHC36" s="19"/>
      <c r="AHD36" s="19"/>
      <c r="AHE36" s="18"/>
      <c r="AHF36" s="18"/>
      <c r="AHG36" s="39"/>
      <c r="AHH36" s="39"/>
      <c r="AHI36" s="39"/>
      <c r="AHJ36" s="39"/>
      <c r="AHK36" s="40"/>
      <c r="AHL36" s="40"/>
      <c r="AHM36" s="40"/>
      <c r="AHN36" s="40"/>
      <c r="AHO36" s="19"/>
      <c r="AHP36" s="19"/>
      <c r="AHQ36" s="18"/>
      <c r="AHR36" s="18"/>
      <c r="AHS36" s="39"/>
      <c r="AHT36" s="39"/>
      <c r="AHU36" s="39"/>
      <c r="AHV36" s="39"/>
      <c r="AHW36" s="40"/>
      <c r="AHX36" s="40"/>
      <c r="AHY36" s="40"/>
      <c r="AHZ36" s="40"/>
      <c r="AIA36" s="19"/>
      <c r="AIB36" s="19"/>
      <c r="AIC36" s="18"/>
      <c r="AID36" s="18"/>
      <c r="AIE36" s="39"/>
      <c r="AIF36" s="39"/>
      <c r="AIG36" s="39"/>
      <c r="AIH36" s="39"/>
      <c r="AII36" s="40"/>
      <c r="AIJ36" s="40"/>
      <c r="AIK36" s="40"/>
      <c r="AIL36" s="40"/>
      <c r="AIM36" s="19"/>
      <c r="AIN36" s="19"/>
      <c r="AIO36" s="18"/>
      <c r="AIP36" s="18"/>
      <c r="AIQ36" s="39"/>
      <c r="AIR36" s="39"/>
      <c r="AIS36" s="39"/>
      <c r="AIT36" s="39"/>
      <c r="AIU36" s="40"/>
      <c r="AIV36" s="40"/>
      <c r="AIW36" s="40"/>
      <c r="AIX36" s="40"/>
      <c r="AIY36" s="19"/>
      <c r="AIZ36" s="19"/>
      <c r="AJA36" s="18"/>
      <c r="AJB36" s="18"/>
      <c r="AJC36" s="39"/>
      <c r="AJD36" s="39"/>
      <c r="AJE36" s="39"/>
      <c r="AJF36" s="39"/>
      <c r="AJG36" s="40"/>
      <c r="AJH36" s="40"/>
      <c r="AJI36" s="40"/>
      <c r="AJJ36" s="40"/>
      <c r="AJK36" s="19"/>
      <c r="AJL36" s="19"/>
      <c r="AJM36" s="18"/>
      <c r="AJN36" s="18"/>
      <c r="AJO36" s="39"/>
      <c r="AJP36" s="39"/>
      <c r="AJQ36" s="39"/>
      <c r="AJR36" s="39"/>
      <c r="AJS36" s="40"/>
      <c r="AJT36" s="40"/>
      <c r="AJU36" s="40"/>
      <c r="AJV36" s="40"/>
      <c r="AJW36" s="19"/>
      <c r="AJX36" s="19"/>
      <c r="AJY36" s="18"/>
      <c r="AJZ36" s="18"/>
      <c r="AKA36" s="39"/>
      <c r="AKB36" s="39"/>
      <c r="AKC36" s="39"/>
      <c r="AKD36" s="39"/>
      <c r="AKE36" s="40"/>
      <c r="AKF36" s="40"/>
      <c r="AKG36" s="40"/>
      <c r="AKH36" s="40"/>
      <c r="AKI36" s="19"/>
      <c r="AKJ36" s="19"/>
      <c r="AKK36" s="18"/>
      <c r="AKL36" s="18"/>
      <c r="AKM36" s="39"/>
      <c r="AKN36" s="39"/>
      <c r="AKO36" s="39"/>
      <c r="AKP36" s="39"/>
      <c r="AKQ36" s="40"/>
      <c r="AKR36" s="40"/>
      <c r="AKS36" s="40"/>
      <c r="AKT36" s="40"/>
      <c r="AKU36" s="19"/>
      <c r="AKV36" s="19"/>
      <c r="AKW36" s="18"/>
      <c r="AKX36" s="18"/>
      <c r="AKY36" s="39"/>
      <c r="AKZ36" s="39"/>
      <c r="ALA36" s="39"/>
      <c r="ALB36" s="39"/>
      <c r="ALC36" s="40"/>
      <c r="ALD36" s="40"/>
      <c r="ALE36" s="40"/>
      <c r="ALF36" s="40"/>
      <c r="ALG36" s="19"/>
      <c r="ALH36" s="19"/>
      <c r="ALI36" s="18"/>
      <c r="ALJ36" s="18"/>
      <c r="ALK36" s="39"/>
      <c r="ALL36" s="39"/>
      <c r="ALM36" s="39"/>
      <c r="ALN36" s="39"/>
      <c r="ALO36" s="40"/>
      <c r="ALP36" s="40"/>
      <c r="ALQ36" s="40"/>
      <c r="ALR36" s="40"/>
      <c r="ALS36" s="19"/>
      <c r="ALT36" s="19"/>
      <c r="ALU36" s="18"/>
      <c r="ALV36" s="18"/>
      <c r="ALW36" s="39"/>
      <c r="ALX36" s="39"/>
      <c r="ALY36" s="39"/>
      <c r="ALZ36" s="39"/>
      <c r="AMA36" s="40"/>
      <c r="AMB36" s="40"/>
      <c r="AMC36" s="40"/>
      <c r="AMD36" s="40"/>
      <c r="AME36" s="19"/>
      <c r="AMF36" s="19"/>
      <c r="AMG36" s="18"/>
      <c r="AMH36" s="18"/>
      <c r="AMI36" s="39"/>
      <c r="AMJ36" s="39"/>
      <c r="AMK36" s="39"/>
      <c r="AML36" s="39"/>
      <c r="AMM36" s="40"/>
      <c r="AMN36" s="40"/>
      <c r="AMO36" s="40"/>
      <c r="AMP36" s="40"/>
      <c r="AMQ36" s="19"/>
      <c r="AMR36" s="19"/>
      <c r="AMS36" s="18"/>
      <c r="AMT36" s="18"/>
      <c r="AMU36" s="39"/>
      <c r="AMV36" s="39"/>
      <c r="AMW36" s="39"/>
      <c r="AMX36" s="39"/>
      <c r="AMY36" s="40"/>
      <c r="AMZ36" s="40"/>
      <c r="ANA36" s="40"/>
      <c r="ANB36" s="40"/>
      <c r="ANC36" s="19"/>
      <c r="AND36" s="19"/>
      <c r="ANE36" s="18"/>
      <c r="ANF36" s="18"/>
      <c r="ANG36" s="39"/>
      <c r="ANH36" s="39"/>
      <c r="ANI36" s="39"/>
      <c r="ANJ36" s="39"/>
      <c r="ANK36" s="40"/>
      <c r="ANL36" s="40"/>
      <c r="ANM36" s="40"/>
      <c r="ANN36" s="40"/>
      <c r="ANO36" s="19"/>
      <c r="ANP36" s="19"/>
      <c r="ANQ36" s="18"/>
      <c r="ANR36" s="18"/>
      <c r="ANS36" s="39"/>
      <c r="ANT36" s="39"/>
      <c r="ANU36" s="39"/>
      <c r="ANV36" s="39"/>
      <c r="ANW36" s="40"/>
      <c r="ANX36" s="40"/>
      <c r="ANY36" s="40"/>
      <c r="ANZ36" s="40"/>
      <c r="AOA36" s="19"/>
      <c r="AOB36" s="19"/>
      <c r="AOC36" s="18"/>
      <c r="AOD36" s="18"/>
      <c r="AOE36" s="39"/>
      <c r="AOF36" s="39"/>
      <c r="AOG36" s="39"/>
      <c r="AOH36" s="39"/>
      <c r="AOI36" s="40"/>
      <c r="AOJ36" s="40"/>
      <c r="AOK36" s="40"/>
      <c r="AOL36" s="40"/>
      <c r="AOM36" s="19"/>
      <c r="AON36" s="19"/>
      <c r="AOO36" s="18"/>
      <c r="AOP36" s="18"/>
      <c r="AOQ36" s="39"/>
      <c r="AOR36" s="39"/>
      <c r="AOS36" s="39"/>
      <c r="AOT36" s="39"/>
      <c r="AOU36" s="40"/>
      <c r="AOV36" s="40"/>
      <c r="AOW36" s="40"/>
      <c r="AOX36" s="40"/>
      <c r="AOY36" s="19"/>
      <c r="AOZ36" s="19"/>
      <c r="APA36" s="18"/>
      <c r="APB36" s="18"/>
      <c r="APC36" s="39"/>
      <c r="APD36" s="39"/>
      <c r="APE36" s="39"/>
      <c r="APF36" s="39"/>
      <c r="APG36" s="40"/>
      <c r="APH36" s="40"/>
      <c r="API36" s="40"/>
      <c r="APJ36" s="40"/>
      <c r="APK36" s="19"/>
      <c r="APL36" s="19"/>
      <c r="APM36" s="18"/>
      <c r="APN36" s="18"/>
      <c r="APO36" s="39"/>
      <c r="APP36" s="39"/>
      <c r="APQ36" s="39"/>
      <c r="APR36" s="39"/>
      <c r="APS36" s="40"/>
      <c r="APT36" s="40"/>
      <c r="APU36" s="40"/>
      <c r="APV36" s="40"/>
      <c r="APW36" s="19"/>
      <c r="APX36" s="19"/>
      <c r="APY36" s="18"/>
      <c r="APZ36" s="18"/>
      <c r="AQA36" s="39"/>
      <c r="AQB36" s="39"/>
      <c r="AQC36" s="39"/>
      <c r="AQD36" s="39"/>
      <c r="AQE36" s="40"/>
      <c r="AQF36" s="40"/>
      <c r="AQG36" s="40"/>
      <c r="AQH36" s="40"/>
      <c r="AQI36" s="19"/>
      <c r="AQJ36" s="19"/>
      <c r="AQK36" s="18"/>
      <c r="AQL36" s="18"/>
      <c r="AQM36" s="39"/>
      <c r="AQN36" s="39"/>
      <c r="AQO36" s="39"/>
      <c r="AQP36" s="39"/>
      <c r="AQQ36" s="40"/>
      <c r="AQR36" s="40"/>
      <c r="AQS36" s="40"/>
      <c r="AQT36" s="40"/>
      <c r="AQU36" s="19"/>
      <c r="AQV36" s="19"/>
      <c r="AQW36" s="18"/>
      <c r="AQX36" s="18"/>
      <c r="AQY36" s="39"/>
      <c r="AQZ36" s="39"/>
      <c r="ARA36" s="39"/>
      <c r="ARB36" s="39"/>
      <c r="ARC36" s="40"/>
      <c r="ARD36" s="40"/>
      <c r="ARE36" s="40"/>
      <c r="ARF36" s="40"/>
      <c r="ARG36" s="19"/>
      <c r="ARH36" s="19"/>
      <c r="ARI36" s="18"/>
      <c r="ARJ36" s="18"/>
      <c r="ARK36" s="39"/>
      <c r="ARL36" s="39"/>
      <c r="ARM36" s="39"/>
      <c r="ARN36" s="39"/>
      <c r="ARO36" s="40"/>
      <c r="ARP36" s="40"/>
      <c r="ARQ36" s="40"/>
      <c r="ARR36" s="40"/>
      <c r="ARS36" s="19"/>
      <c r="ART36" s="19"/>
      <c r="ARU36" s="18"/>
      <c r="ARV36" s="18"/>
      <c r="ARW36" s="39"/>
      <c r="ARX36" s="39"/>
      <c r="ARY36" s="39"/>
      <c r="ARZ36" s="39"/>
      <c r="ASA36" s="40"/>
      <c r="ASB36" s="40"/>
      <c r="ASC36" s="40"/>
      <c r="ASD36" s="40"/>
      <c r="ASE36" s="19"/>
      <c r="ASF36" s="19"/>
      <c r="ASG36" s="18"/>
      <c r="ASH36" s="18"/>
      <c r="ASI36" s="39"/>
      <c r="ASJ36" s="39"/>
      <c r="ASK36" s="39"/>
      <c r="ASL36" s="39"/>
      <c r="ASM36" s="40"/>
      <c r="ASN36" s="40"/>
      <c r="ASO36" s="40"/>
      <c r="ASP36" s="40"/>
      <c r="ASQ36" s="19"/>
      <c r="ASR36" s="19"/>
      <c r="ASS36" s="18"/>
      <c r="AST36" s="18"/>
      <c r="ASU36" s="39"/>
      <c r="ASV36" s="39"/>
      <c r="ASW36" s="39"/>
      <c r="ASX36" s="39"/>
      <c r="ASY36" s="40"/>
      <c r="ASZ36" s="40"/>
      <c r="ATA36" s="40"/>
      <c r="ATB36" s="40"/>
      <c r="ATC36" s="19"/>
      <c r="ATD36" s="19"/>
      <c r="ATE36" s="18"/>
      <c r="ATF36" s="18"/>
      <c r="ATG36" s="39"/>
      <c r="ATH36" s="39"/>
      <c r="ATI36" s="39"/>
      <c r="ATJ36" s="39"/>
      <c r="ATK36" s="40"/>
      <c r="ATL36" s="40"/>
      <c r="ATM36" s="40"/>
      <c r="ATN36" s="40"/>
      <c r="ATO36" s="19"/>
      <c r="ATP36" s="19"/>
      <c r="ATQ36" s="18"/>
      <c r="ATR36" s="18"/>
      <c r="ATS36" s="39"/>
      <c r="ATT36" s="39"/>
      <c r="ATU36" s="39"/>
      <c r="ATV36" s="39"/>
      <c r="ATW36" s="40"/>
      <c r="ATX36" s="40"/>
      <c r="ATY36" s="40"/>
      <c r="ATZ36" s="40"/>
      <c r="AUA36" s="19"/>
      <c r="AUB36" s="19"/>
      <c r="AUC36" s="18"/>
      <c r="AUD36" s="18"/>
      <c r="AUE36" s="39"/>
      <c r="AUF36" s="39"/>
      <c r="AUG36" s="39"/>
      <c r="AUH36" s="39"/>
      <c r="AUI36" s="40"/>
      <c r="AUJ36" s="40"/>
      <c r="AUK36" s="40"/>
      <c r="AUL36" s="40"/>
      <c r="AUM36" s="19"/>
      <c r="AUN36" s="19"/>
      <c r="AUO36" s="18"/>
      <c r="AUP36" s="18"/>
      <c r="AUQ36" s="39"/>
      <c r="AUR36" s="39"/>
      <c r="AUS36" s="39"/>
      <c r="AUT36" s="39"/>
      <c r="AUU36" s="40"/>
      <c r="AUV36" s="40"/>
      <c r="AUW36" s="40"/>
      <c r="AUX36" s="40"/>
      <c r="AUY36" s="19"/>
      <c r="AUZ36" s="19"/>
      <c r="AVA36" s="18"/>
      <c r="AVB36" s="18"/>
      <c r="AVC36" s="39"/>
      <c r="AVD36" s="39"/>
      <c r="AVE36" s="39"/>
      <c r="AVF36" s="39"/>
      <c r="AVG36" s="40"/>
      <c r="AVH36" s="40"/>
      <c r="AVI36" s="40"/>
      <c r="AVJ36" s="40"/>
      <c r="AVK36" s="19"/>
      <c r="AVL36" s="19"/>
      <c r="AVM36" s="18"/>
      <c r="AVN36" s="18"/>
      <c r="AVO36" s="39"/>
      <c r="AVP36" s="39"/>
      <c r="AVQ36" s="39"/>
      <c r="AVR36" s="39"/>
      <c r="AVS36" s="40"/>
      <c r="AVT36" s="40"/>
      <c r="AVU36" s="40"/>
      <c r="AVV36" s="40"/>
      <c r="AVW36" s="19"/>
      <c r="AVX36" s="19"/>
      <c r="AVY36" s="18"/>
      <c r="AVZ36" s="18"/>
      <c r="AWA36" s="39"/>
      <c r="AWB36" s="39"/>
      <c r="AWC36" s="39"/>
      <c r="AWD36" s="39"/>
      <c r="AWE36" s="40"/>
      <c r="AWF36" s="40"/>
      <c r="AWG36" s="40"/>
      <c r="AWH36" s="40"/>
      <c r="AWI36" s="19"/>
      <c r="AWJ36" s="19"/>
      <c r="AWK36" s="18"/>
      <c r="AWL36" s="18"/>
      <c r="AWM36" s="39"/>
      <c r="AWN36" s="39"/>
      <c r="AWO36" s="39"/>
      <c r="AWP36" s="39"/>
      <c r="AWQ36" s="40"/>
      <c r="AWR36" s="40"/>
      <c r="AWS36" s="40"/>
      <c r="AWT36" s="40"/>
      <c r="AWU36" s="19"/>
      <c r="AWV36" s="19"/>
      <c r="AWW36" s="18"/>
      <c r="AWX36" s="18"/>
      <c r="AWY36" s="39"/>
      <c r="AWZ36" s="39"/>
      <c r="AXA36" s="39"/>
      <c r="AXB36" s="39"/>
      <c r="AXC36" s="40"/>
      <c r="AXD36" s="40"/>
      <c r="AXE36" s="40"/>
      <c r="AXF36" s="40"/>
      <c r="AXG36" s="19"/>
      <c r="AXH36" s="19"/>
      <c r="AXI36" s="18"/>
      <c r="AXJ36" s="18"/>
      <c r="AXK36" s="39"/>
      <c r="AXL36" s="39"/>
      <c r="AXM36" s="39"/>
      <c r="AXN36" s="39"/>
      <c r="AXO36" s="40"/>
      <c r="AXP36" s="40"/>
      <c r="AXQ36" s="40"/>
      <c r="AXR36" s="40"/>
      <c r="AXS36" s="19"/>
      <c r="AXT36" s="19"/>
      <c r="AXU36" s="18"/>
      <c r="AXV36" s="18"/>
      <c r="AXW36" s="39"/>
      <c r="AXX36" s="39"/>
      <c r="AXY36" s="39"/>
      <c r="AXZ36" s="39"/>
      <c r="AYA36" s="40"/>
      <c r="AYB36" s="40"/>
      <c r="AYC36" s="40"/>
      <c r="AYD36" s="40"/>
      <c r="AYE36" s="19"/>
      <c r="AYF36" s="19"/>
      <c r="AYG36" s="18"/>
      <c r="AYH36" s="18"/>
      <c r="AYI36" s="39"/>
      <c r="AYJ36" s="39"/>
      <c r="AYK36" s="39"/>
      <c r="AYL36" s="39"/>
      <c r="AYM36" s="40"/>
      <c r="AYN36" s="40"/>
      <c r="AYO36" s="40"/>
      <c r="AYP36" s="40"/>
      <c r="AYQ36" s="19"/>
      <c r="AYR36" s="19"/>
      <c r="AYS36" s="18"/>
      <c r="AYT36" s="18"/>
      <c r="AYU36" s="39"/>
      <c r="AYV36" s="39"/>
      <c r="AYW36" s="39"/>
      <c r="AYX36" s="39"/>
      <c r="AYY36" s="40"/>
      <c r="AYZ36" s="40"/>
      <c r="AZA36" s="40"/>
      <c r="AZB36" s="40"/>
      <c r="AZC36" s="19"/>
      <c r="AZD36" s="19"/>
      <c r="AZE36" s="18"/>
      <c r="AZF36" s="18"/>
      <c r="AZG36" s="39"/>
      <c r="AZH36" s="39"/>
      <c r="AZI36" s="39"/>
      <c r="AZJ36" s="39"/>
      <c r="AZK36" s="40"/>
      <c r="AZL36" s="40"/>
      <c r="AZM36" s="40"/>
      <c r="AZN36" s="40"/>
      <c r="AZO36" s="19"/>
      <c r="AZP36" s="19"/>
      <c r="AZQ36" s="18"/>
      <c r="AZR36" s="18"/>
      <c r="AZS36" s="39"/>
      <c r="AZT36" s="39"/>
      <c r="AZU36" s="39"/>
      <c r="AZV36" s="39"/>
      <c r="AZW36" s="40"/>
      <c r="AZX36" s="40"/>
      <c r="AZY36" s="40"/>
      <c r="AZZ36" s="40"/>
      <c r="BAA36" s="19"/>
      <c r="BAB36" s="19"/>
      <c r="BAC36" s="18"/>
      <c r="BAD36" s="18"/>
      <c r="BAE36" s="39"/>
      <c r="BAF36" s="39"/>
      <c r="BAG36" s="39"/>
      <c r="BAH36" s="39"/>
      <c r="BAI36" s="40"/>
      <c r="BAJ36" s="40"/>
      <c r="BAK36" s="40"/>
      <c r="BAL36" s="40"/>
      <c r="BAM36" s="19"/>
      <c r="BAN36" s="19"/>
      <c r="BAO36" s="18"/>
      <c r="BAP36" s="18"/>
      <c r="BAQ36" s="39"/>
      <c r="BAR36" s="39"/>
      <c r="BAS36" s="39"/>
      <c r="BAT36" s="39"/>
      <c r="BAU36" s="40"/>
      <c r="BAV36" s="40"/>
      <c r="BAW36" s="40"/>
      <c r="BAX36" s="40"/>
      <c r="BAY36" s="19"/>
      <c r="BAZ36" s="19"/>
      <c r="BBA36" s="18"/>
      <c r="BBB36" s="18"/>
      <c r="BBC36" s="39"/>
      <c r="BBD36" s="39"/>
      <c r="BBE36" s="39"/>
      <c r="BBF36" s="39"/>
      <c r="BBG36" s="40"/>
      <c r="BBH36" s="40"/>
      <c r="BBI36" s="40"/>
      <c r="BBJ36" s="40"/>
      <c r="BBK36" s="19"/>
      <c r="BBL36" s="19"/>
      <c r="BBM36" s="18"/>
      <c r="BBN36" s="18"/>
      <c r="BBO36" s="39"/>
      <c r="BBP36" s="39"/>
      <c r="BBQ36" s="39"/>
      <c r="BBR36" s="39"/>
      <c r="BBS36" s="40"/>
      <c r="BBT36" s="40"/>
      <c r="BBU36" s="40"/>
      <c r="BBV36" s="40"/>
      <c r="BBW36" s="19"/>
      <c r="BBX36" s="19"/>
      <c r="BBY36" s="18"/>
      <c r="BBZ36" s="18"/>
      <c r="BCA36" s="39"/>
      <c r="BCB36" s="39"/>
      <c r="BCC36" s="39"/>
      <c r="BCD36" s="39"/>
      <c r="BCE36" s="40"/>
      <c r="BCF36" s="40"/>
      <c r="BCG36" s="40"/>
      <c r="BCH36" s="40"/>
      <c r="BCI36" s="19"/>
      <c r="BCJ36" s="19"/>
      <c r="BCK36" s="18"/>
      <c r="BCL36" s="18"/>
      <c r="BCM36" s="39"/>
      <c r="BCN36" s="39"/>
      <c r="BCO36" s="39"/>
      <c r="BCP36" s="39"/>
      <c r="BCQ36" s="40"/>
      <c r="BCR36" s="40"/>
      <c r="BCS36" s="40"/>
      <c r="BCT36" s="40"/>
      <c r="BCU36" s="19"/>
      <c r="BCV36" s="19"/>
      <c r="BCW36" s="18"/>
      <c r="BCX36" s="18"/>
      <c r="BCY36" s="39"/>
      <c r="BCZ36" s="39"/>
      <c r="BDA36" s="39"/>
      <c r="BDB36" s="39"/>
      <c r="BDC36" s="40"/>
      <c r="BDD36" s="40"/>
      <c r="BDE36" s="40"/>
      <c r="BDF36" s="40"/>
      <c r="BDG36" s="19"/>
      <c r="BDH36" s="19"/>
      <c r="BDI36" s="18"/>
      <c r="BDJ36" s="18"/>
      <c r="BDK36" s="39"/>
      <c r="BDL36" s="39"/>
      <c r="BDM36" s="39"/>
      <c r="BDN36" s="39"/>
      <c r="BDO36" s="40"/>
      <c r="BDP36" s="40"/>
      <c r="BDQ36" s="40"/>
      <c r="BDR36" s="40"/>
      <c r="BDS36" s="19"/>
      <c r="BDT36" s="19"/>
      <c r="BDU36" s="18"/>
      <c r="BDV36" s="18"/>
      <c r="BDW36" s="39"/>
      <c r="BDX36" s="39"/>
      <c r="BDY36" s="39"/>
      <c r="BDZ36" s="39"/>
      <c r="BEA36" s="40"/>
      <c r="BEB36" s="40"/>
      <c r="BEC36" s="40"/>
      <c r="BED36" s="40"/>
      <c r="BEE36" s="19"/>
      <c r="BEF36" s="19"/>
      <c r="BEG36" s="18"/>
      <c r="BEH36" s="18"/>
      <c r="BEI36" s="39"/>
      <c r="BEJ36" s="39"/>
      <c r="BEK36" s="39"/>
      <c r="BEL36" s="39"/>
      <c r="BEM36" s="40"/>
      <c r="BEN36" s="40"/>
      <c r="BEO36" s="40"/>
      <c r="BEP36" s="40"/>
      <c r="BEQ36" s="19"/>
      <c r="BER36" s="19"/>
      <c r="BES36" s="18"/>
      <c r="BET36" s="18"/>
      <c r="BEU36" s="39"/>
      <c r="BEV36" s="39"/>
      <c r="BEW36" s="39"/>
      <c r="BEX36" s="39"/>
      <c r="BEY36" s="40"/>
      <c r="BEZ36" s="40"/>
      <c r="BFA36" s="40"/>
      <c r="BFB36" s="40"/>
      <c r="BFC36" s="19"/>
      <c r="BFD36" s="19"/>
      <c r="BFE36" s="18"/>
      <c r="BFF36" s="18"/>
      <c r="BFG36" s="39"/>
      <c r="BFH36" s="39"/>
      <c r="BFI36" s="39"/>
      <c r="BFJ36" s="39"/>
      <c r="BFK36" s="40"/>
      <c r="BFL36" s="40"/>
      <c r="BFM36" s="40"/>
      <c r="BFN36" s="40"/>
      <c r="BFO36" s="19"/>
      <c r="BFP36" s="19"/>
      <c r="BFQ36" s="18"/>
      <c r="BFR36" s="18"/>
      <c r="BFS36" s="39"/>
      <c r="BFT36" s="39"/>
      <c r="BFU36" s="39"/>
      <c r="BFV36" s="39"/>
      <c r="BFW36" s="40"/>
      <c r="BFX36" s="40"/>
      <c r="BFY36" s="40"/>
      <c r="BFZ36" s="40"/>
      <c r="BGA36" s="19"/>
      <c r="BGB36" s="19"/>
      <c r="BGC36" s="18"/>
      <c r="BGD36" s="18"/>
      <c r="BGE36" s="39"/>
      <c r="BGF36" s="39"/>
      <c r="BGG36" s="39"/>
      <c r="BGH36" s="39"/>
      <c r="BGI36" s="40"/>
      <c r="BGJ36" s="40"/>
      <c r="BGK36" s="40"/>
      <c r="BGL36" s="40"/>
      <c r="BGM36" s="19"/>
      <c r="BGN36" s="19"/>
      <c r="BGO36" s="18"/>
      <c r="BGP36" s="18"/>
      <c r="BGQ36" s="39"/>
      <c r="BGR36" s="39"/>
      <c r="BGS36" s="39"/>
      <c r="BGT36" s="39"/>
      <c r="BGU36" s="40"/>
      <c r="BGV36" s="40"/>
      <c r="BGW36" s="40"/>
      <c r="BGX36" s="40"/>
      <c r="BGY36" s="19"/>
      <c r="BGZ36" s="19"/>
      <c r="BHA36" s="18"/>
      <c r="BHB36" s="18"/>
      <c r="BHC36" s="39"/>
      <c r="BHD36" s="39"/>
      <c r="BHE36" s="39"/>
      <c r="BHF36" s="39"/>
      <c r="BHG36" s="40"/>
      <c r="BHH36" s="40"/>
      <c r="BHI36" s="40"/>
      <c r="BHJ36" s="40"/>
      <c r="BHK36" s="19"/>
      <c r="BHL36" s="19"/>
      <c r="BHM36" s="18"/>
      <c r="BHN36" s="18"/>
      <c r="BHO36" s="39"/>
      <c r="BHP36" s="39"/>
      <c r="BHQ36" s="39"/>
      <c r="BHR36" s="39"/>
      <c r="BHS36" s="40"/>
      <c r="BHT36" s="40"/>
      <c r="BHU36" s="40"/>
      <c r="BHV36" s="40"/>
      <c r="BHW36" s="19"/>
      <c r="BHX36" s="19"/>
      <c r="BHY36" s="18"/>
      <c r="BHZ36" s="18"/>
      <c r="BIA36" s="39"/>
      <c r="BIB36" s="39"/>
      <c r="BIC36" s="39"/>
      <c r="BID36" s="39"/>
      <c r="BIE36" s="40"/>
      <c r="BIF36" s="40"/>
      <c r="BIG36" s="40"/>
      <c r="BIH36" s="40"/>
      <c r="BII36" s="19"/>
      <c r="BIJ36" s="19"/>
      <c r="BIK36" s="18"/>
      <c r="BIL36" s="18"/>
      <c r="BIM36" s="39"/>
      <c r="BIN36" s="39"/>
      <c r="BIO36" s="39"/>
      <c r="BIP36" s="39"/>
      <c r="BIQ36" s="40"/>
      <c r="BIR36" s="40"/>
      <c r="BIS36" s="40"/>
      <c r="BIT36" s="40"/>
      <c r="BIU36" s="19"/>
      <c r="BIV36" s="19"/>
      <c r="BIW36" s="18"/>
      <c r="BIX36" s="18"/>
      <c r="BIY36" s="39"/>
      <c r="BIZ36" s="39"/>
      <c r="BJA36" s="39"/>
      <c r="BJB36" s="39"/>
      <c r="BJC36" s="40"/>
      <c r="BJD36" s="40"/>
      <c r="BJE36" s="40"/>
      <c r="BJF36" s="40"/>
      <c r="BJG36" s="19"/>
      <c r="BJH36" s="19"/>
      <c r="BJI36" s="18"/>
      <c r="BJJ36" s="18"/>
      <c r="BJK36" s="39"/>
      <c r="BJL36" s="39"/>
      <c r="BJM36" s="39"/>
      <c r="BJN36" s="39"/>
      <c r="BJO36" s="40"/>
      <c r="BJP36" s="40"/>
      <c r="BJQ36" s="40"/>
      <c r="BJR36" s="40"/>
      <c r="BJS36" s="19"/>
      <c r="BJT36" s="19"/>
      <c r="BJU36" s="18"/>
      <c r="BJV36" s="18"/>
      <c r="BJW36" s="39"/>
      <c r="BJX36" s="39"/>
      <c r="BJY36" s="39"/>
      <c r="BJZ36" s="39"/>
      <c r="BKA36" s="40"/>
      <c r="BKB36" s="40"/>
      <c r="BKC36" s="40"/>
      <c r="BKD36" s="40"/>
      <c r="BKE36" s="19"/>
      <c r="BKF36" s="19"/>
      <c r="BKG36" s="18"/>
      <c r="BKH36" s="18"/>
      <c r="BKI36" s="39"/>
      <c r="BKJ36" s="39"/>
      <c r="BKK36" s="39"/>
      <c r="BKL36" s="39"/>
      <c r="BKM36" s="40"/>
      <c r="BKN36" s="40"/>
      <c r="BKO36" s="40"/>
      <c r="BKP36" s="40"/>
      <c r="BKQ36" s="19"/>
      <c r="BKR36" s="19"/>
      <c r="BKS36" s="18"/>
      <c r="BKT36" s="18"/>
      <c r="BKU36" s="39"/>
      <c r="BKV36" s="39"/>
      <c r="BKW36" s="39"/>
      <c r="BKX36" s="39"/>
      <c r="BKY36" s="40"/>
      <c r="BKZ36" s="40"/>
      <c r="BLA36" s="40"/>
      <c r="BLB36" s="40"/>
      <c r="BLC36" s="19"/>
      <c r="BLD36" s="19"/>
      <c r="BLE36" s="18"/>
      <c r="BLF36" s="18"/>
      <c r="BLG36" s="39"/>
      <c r="BLH36" s="39"/>
      <c r="BLI36" s="39"/>
      <c r="BLJ36" s="39"/>
      <c r="BLK36" s="40"/>
      <c r="BLL36" s="40"/>
      <c r="BLM36" s="40"/>
      <c r="BLN36" s="40"/>
      <c r="BLO36" s="19"/>
      <c r="BLP36" s="19"/>
      <c r="BLQ36" s="18"/>
      <c r="BLR36" s="18"/>
      <c r="BLS36" s="39"/>
      <c r="BLT36" s="39"/>
      <c r="BLU36" s="39"/>
      <c r="BLV36" s="39"/>
      <c r="BLW36" s="40"/>
      <c r="BLX36" s="40"/>
      <c r="BLY36" s="40"/>
      <c r="BLZ36" s="40"/>
      <c r="BMA36" s="19"/>
      <c r="BMB36" s="19"/>
      <c r="BMC36" s="18"/>
      <c r="BMD36" s="18"/>
      <c r="BME36" s="39"/>
      <c r="BMF36" s="39"/>
      <c r="BMG36" s="39"/>
      <c r="BMH36" s="39"/>
      <c r="BMI36" s="40"/>
      <c r="BMJ36" s="40"/>
      <c r="BMK36" s="40"/>
      <c r="BML36" s="40"/>
      <c r="BMM36" s="19"/>
      <c r="BMN36" s="19"/>
      <c r="BMO36" s="18"/>
      <c r="BMP36" s="18"/>
      <c r="BMQ36" s="39"/>
      <c r="BMR36" s="39"/>
      <c r="BMS36" s="39"/>
      <c r="BMT36" s="39"/>
      <c r="BMU36" s="40"/>
      <c r="BMV36" s="40"/>
      <c r="BMW36" s="40"/>
      <c r="BMX36" s="40"/>
      <c r="BMY36" s="19"/>
      <c r="BMZ36" s="19"/>
      <c r="BNA36" s="18"/>
      <c r="BNB36" s="18"/>
      <c r="BNC36" s="39"/>
      <c r="BND36" s="39"/>
      <c r="BNE36" s="39"/>
      <c r="BNF36" s="39"/>
      <c r="BNG36" s="40"/>
      <c r="BNH36" s="40"/>
      <c r="BNI36" s="40"/>
      <c r="BNJ36" s="40"/>
      <c r="BNK36" s="19"/>
      <c r="BNL36" s="19"/>
      <c r="BNM36" s="18"/>
      <c r="BNN36" s="18"/>
      <c r="BNO36" s="39"/>
      <c r="BNP36" s="39"/>
      <c r="BNQ36" s="39"/>
      <c r="BNR36" s="39"/>
      <c r="BNS36" s="40"/>
      <c r="BNT36" s="40"/>
      <c r="BNU36" s="40"/>
      <c r="BNV36" s="40"/>
      <c r="BNW36" s="19"/>
      <c r="BNX36" s="19"/>
      <c r="BNY36" s="18"/>
      <c r="BNZ36" s="18"/>
      <c r="BOA36" s="39"/>
      <c r="BOB36" s="39"/>
      <c r="BOC36" s="39"/>
      <c r="BOD36" s="39"/>
      <c r="BOE36" s="40"/>
      <c r="BOF36" s="40"/>
      <c r="BOG36" s="40"/>
      <c r="BOH36" s="40"/>
      <c r="BOI36" s="19"/>
      <c r="BOJ36" s="19"/>
      <c r="BOK36" s="18"/>
      <c r="BOL36" s="18"/>
      <c r="BOM36" s="39"/>
      <c r="BON36" s="39"/>
      <c r="BOO36" s="39"/>
      <c r="BOP36" s="39"/>
      <c r="BOQ36" s="40"/>
      <c r="BOR36" s="40"/>
      <c r="BOS36" s="40"/>
      <c r="BOT36" s="40"/>
      <c r="BOU36" s="19"/>
      <c r="BOV36" s="19"/>
      <c r="BOW36" s="18"/>
      <c r="BOX36" s="18"/>
      <c r="BOY36" s="39"/>
      <c r="BOZ36" s="39"/>
      <c r="BPA36" s="39"/>
      <c r="BPB36" s="39"/>
      <c r="BPC36" s="40"/>
      <c r="BPD36" s="40"/>
      <c r="BPE36" s="40"/>
      <c r="BPF36" s="40"/>
      <c r="BPG36" s="19"/>
      <c r="BPH36" s="19"/>
      <c r="BPI36" s="18"/>
      <c r="BPJ36" s="18"/>
      <c r="BPK36" s="39"/>
      <c r="BPL36" s="39"/>
      <c r="BPM36" s="39"/>
      <c r="BPN36" s="39"/>
      <c r="BPO36" s="40"/>
      <c r="BPP36" s="40"/>
      <c r="BPQ36" s="40"/>
      <c r="BPR36" s="40"/>
      <c r="BPS36" s="19"/>
      <c r="BPT36" s="19"/>
      <c r="BPU36" s="18"/>
      <c r="BPV36" s="18"/>
      <c r="BPW36" s="39"/>
      <c r="BPX36" s="39"/>
      <c r="BPY36" s="39"/>
      <c r="BPZ36" s="39"/>
      <c r="BQA36" s="40"/>
      <c r="BQB36" s="40"/>
      <c r="BQC36" s="40"/>
      <c r="BQD36" s="40"/>
      <c r="BQE36" s="19"/>
      <c r="BQF36" s="19"/>
      <c r="BQG36" s="18"/>
      <c r="BQH36" s="18"/>
      <c r="BQI36" s="39"/>
      <c r="BQJ36" s="39"/>
      <c r="BQK36" s="39"/>
      <c r="BQL36" s="39"/>
      <c r="BQM36" s="40"/>
      <c r="BQN36" s="40"/>
      <c r="BQO36" s="40"/>
      <c r="BQP36" s="40"/>
      <c r="BQQ36" s="19"/>
      <c r="BQR36" s="19"/>
      <c r="BQS36" s="18"/>
      <c r="BQT36" s="18"/>
      <c r="BQU36" s="39"/>
      <c r="BQV36" s="39"/>
      <c r="BQW36" s="39"/>
      <c r="BQX36" s="39"/>
      <c r="BQY36" s="40"/>
      <c r="BQZ36" s="40"/>
      <c r="BRA36" s="40"/>
      <c r="BRB36" s="40"/>
      <c r="BRC36" s="19"/>
      <c r="BRD36" s="19"/>
      <c r="BRE36" s="18"/>
      <c r="BRF36" s="18"/>
      <c r="BRG36" s="39"/>
      <c r="BRH36" s="39"/>
      <c r="BRI36" s="39"/>
      <c r="BRJ36" s="39"/>
      <c r="BRK36" s="40"/>
      <c r="BRL36" s="40"/>
      <c r="BRM36" s="40"/>
      <c r="BRN36" s="40"/>
      <c r="BRO36" s="19"/>
      <c r="BRP36" s="19"/>
      <c r="BRQ36" s="18"/>
      <c r="BRR36" s="18"/>
      <c r="BRS36" s="39"/>
      <c r="BRT36" s="39"/>
      <c r="BRU36" s="39"/>
      <c r="BRV36" s="39"/>
      <c r="BRW36" s="40"/>
      <c r="BRX36" s="40"/>
      <c r="BRY36" s="40"/>
      <c r="BRZ36" s="40"/>
      <c r="BSA36" s="19"/>
      <c r="BSB36" s="19"/>
      <c r="BSC36" s="18"/>
      <c r="BSD36" s="18"/>
      <c r="BSE36" s="39"/>
      <c r="BSF36" s="39"/>
      <c r="BSG36" s="39"/>
      <c r="BSH36" s="39"/>
      <c r="BSI36" s="40"/>
      <c r="BSJ36" s="40"/>
      <c r="BSK36" s="40"/>
      <c r="BSL36" s="40"/>
      <c r="BSM36" s="19"/>
      <c r="BSN36" s="19"/>
      <c r="BSO36" s="18"/>
      <c r="BSP36" s="18"/>
      <c r="BSQ36" s="39"/>
      <c r="BSR36" s="39"/>
      <c r="BSS36" s="39"/>
      <c r="BST36" s="39"/>
      <c r="BSU36" s="40"/>
      <c r="BSV36" s="40"/>
      <c r="BSW36" s="40"/>
      <c r="BSX36" s="40"/>
      <c r="BSY36" s="19"/>
      <c r="BSZ36" s="19"/>
      <c r="BTA36" s="18"/>
      <c r="BTB36" s="18"/>
      <c r="BTC36" s="39"/>
      <c r="BTD36" s="39"/>
      <c r="BTE36" s="39"/>
      <c r="BTF36" s="39"/>
      <c r="BTG36" s="40"/>
      <c r="BTH36" s="40"/>
      <c r="BTI36" s="40"/>
      <c r="BTJ36" s="40"/>
      <c r="BTK36" s="19"/>
      <c r="BTL36" s="19"/>
      <c r="BTM36" s="18"/>
      <c r="BTN36" s="18"/>
      <c r="BTO36" s="39"/>
      <c r="BTP36" s="39"/>
      <c r="BTQ36" s="39"/>
      <c r="BTR36" s="39"/>
      <c r="BTS36" s="40"/>
      <c r="BTT36" s="40"/>
      <c r="BTU36" s="40"/>
      <c r="BTV36" s="40"/>
      <c r="BTW36" s="19"/>
      <c r="BTX36" s="19"/>
      <c r="BTY36" s="18"/>
      <c r="BTZ36" s="18"/>
      <c r="BUA36" s="39"/>
      <c r="BUB36" s="39"/>
      <c r="BUC36" s="39"/>
      <c r="BUD36" s="39"/>
      <c r="BUE36" s="40"/>
      <c r="BUF36" s="40"/>
      <c r="BUG36" s="40"/>
      <c r="BUH36" s="40"/>
      <c r="BUI36" s="19"/>
      <c r="BUJ36" s="19"/>
      <c r="BUK36" s="18"/>
      <c r="BUL36" s="18"/>
      <c r="BUM36" s="39"/>
      <c r="BUN36" s="39"/>
      <c r="BUO36" s="39"/>
      <c r="BUP36" s="39"/>
      <c r="BUQ36" s="40"/>
      <c r="BUR36" s="40"/>
      <c r="BUS36" s="40"/>
      <c r="BUT36" s="40"/>
      <c r="BUU36" s="19"/>
      <c r="BUV36" s="19"/>
      <c r="BUW36" s="18"/>
      <c r="BUX36" s="18"/>
      <c r="BUY36" s="39"/>
      <c r="BUZ36" s="39"/>
      <c r="BVA36" s="39"/>
      <c r="BVB36" s="39"/>
      <c r="BVC36" s="40"/>
      <c r="BVD36" s="40"/>
      <c r="BVE36" s="40"/>
      <c r="BVF36" s="40"/>
      <c r="BVG36" s="19"/>
      <c r="BVH36" s="19"/>
      <c r="BVI36" s="18"/>
      <c r="BVJ36" s="18"/>
      <c r="BVK36" s="39"/>
      <c r="BVL36" s="39"/>
      <c r="BVM36" s="39"/>
      <c r="BVN36" s="39"/>
      <c r="BVO36" s="40"/>
      <c r="BVP36" s="40"/>
      <c r="BVQ36" s="40"/>
      <c r="BVR36" s="40"/>
      <c r="BVS36" s="19"/>
      <c r="BVT36" s="19"/>
      <c r="BVU36" s="18"/>
      <c r="BVV36" s="18"/>
      <c r="BVW36" s="39"/>
      <c r="BVX36" s="39"/>
      <c r="BVY36" s="39"/>
      <c r="BVZ36" s="39"/>
      <c r="BWA36" s="40"/>
      <c r="BWB36" s="40"/>
      <c r="BWC36" s="40"/>
      <c r="BWD36" s="40"/>
      <c r="BWE36" s="19"/>
      <c r="BWF36" s="19"/>
      <c r="BWG36" s="18"/>
      <c r="BWH36" s="18"/>
      <c r="BWI36" s="39"/>
      <c r="BWJ36" s="39"/>
      <c r="BWK36" s="39"/>
      <c r="BWL36" s="39"/>
      <c r="BWM36" s="40"/>
      <c r="BWN36" s="40"/>
      <c r="BWO36" s="40"/>
      <c r="BWP36" s="40"/>
      <c r="BWQ36" s="19"/>
      <c r="BWR36" s="19"/>
      <c r="BWS36" s="18"/>
      <c r="BWT36" s="18"/>
      <c r="BWU36" s="39"/>
      <c r="BWV36" s="39"/>
      <c r="BWW36" s="39"/>
      <c r="BWX36" s="39"/>
      <c r="BWY36" s="40"/>
      <c r="BWZ36" s="40"/>
      <c r="BXA36" s="40"/>
      <c r="BXB36" s="40"/>
      <c r="BXC36" s="19"/>
      <c r="BXD36" s="19"/>
      <c r="BXE36" s="18"/>
      <c r="BXF36" s="18"/>
      <c r="BXG36" s="39"/>
      <c r="BXH36" s="39"/>
      <c r="BXI36" s="39"/>
      <c r="BXJ36" s="39"/>
      <c r="BXK36" s="40"/>
      <c r="BXL36" s="40"/>
      <c r="BXM36" s="40"/>
      <c r="BXN36" s="40"/>
      <c r="BXO36" s="19"/>
      <c r="BXP36" s="19"/>
      <c r="BXQ36" s="18"/>
      <c r="BXR36" s="18"/>
      <c r="BXS36" s="39"/>
      <c r="BXT36" s="39"/>
      <c r="BXU36" s="39"/>
      <c r="BXV36" s="39"/>
      <c r="BXW36" s="40"/>
      <c r="BXX36" s="40"/>
      <c r="BXY36" s="40"/>
      <c r="BXZ36" s="40"/>
      <c r="BYA36" s="19"/>
      <c r="BYB36" s="19"/>
      <c r="BYC36" s="18"/>
      <c r="BYD36" s="18"/>
      <c r="BYE36" s="39"/>
      <c r="BYF36" s="39"/>
      <c r="BYG36" s="39"/>
      <c r="BYH36" s="39"/>
      <c r="BYI36" s="40"/>
      <c r="BYJ36" s="40"/>
      <c r="BYK36" s="40"/>
      <c r="BYL36" s="40"/>
      <c r="BYM36" s="19"/>
      <c r="BYN36" s="19"/>
      <c r="BYO36" s="18"/>
      <c r="BYP36" s="18"/>
      <c r="BYQ36" s="39"/>
      <c r="BYR36" s="39"/>
      <c r="BYS36" s="39"/>
      <c r="BYT36" s="39"/>
      <c r="BYU36" s="40"/>
      <c r="BYV36" s="40"/>
      <c r="BYW36" s="40"/>
      <c r="BYX36" s="40"/>
      <c r="BYY36" s="19"/>
      <c r="BYZ36" s="19"/>
      <c r="BZA36" s="18"/>
      <c r="BZB36" s="18"/>
      <c r="BZC36" s="39"/>
      <c r="BZD36" s="39"/>
      <c r="BZE36" s="39"/>
      <c r="BZF36" s="39"/>
      <c r="BZG36" s="40"/>
      <c r="BZH36" s="40"/>
      <c r="BZI36" s="40"/>
      <c r="BZJ36" s="40"/>
      <c r="BZK36" s="19"/>
      <c r="BZL36" s="19"/>
      <c r="BZM36" s="18"/>
      <c r="BZN36" s="18"/>
      <c r="BZO36" s="39"/>
      <c r="BZP36" s="39"/>
      <c r="BZQ36" s="39"/>
      <c r="BZR36" s="39"/>
      <c r="BZS36" s="40"/>
      <c r="BZT36" s="40"/>
      <c r="BZU36" s="40"/>
      <c r="BZV36" s="40"/>
      <c r="BZW36" s="19"/>
      <c r="BZX36" s="19"/>
      <c r="BZY36" s="18"/>
      <c r="BZZ36" s="18"/>
      <c r="CAA36" s="39"/>
      <c r="CAB36" s="39"/>
      <c r="CAC36" s="39"/>
      <c r="CAD36" s="39"/>
      <c r="CAE36" s="40"/>
      <c r="CAF36" s="40"/>
      <c r="CAG36" s="40"/>
      <c r="CAH36" s="40"/>
      <c r="CAI36" s="19"/>
      <c r="CAJ36" s="19"/>
      <c r="CAK36" s="18"/>
      <c r="CAL36" s="18"/>
      <c r="CAM36" s="39"/>
      <c r="CAN36" s="39"/>
      <c r="CAO36" s="39"/>
      <c r="CAP36" s="39"/>
      <c r="CAQ36" s="40"/>
      <c r="CAR36" s="40"/>
      <c r="CAS36" s="40"/>
      <c r="CAT36" s="40"/>
      <c r="CAU36" s="19"/>
      <c r="CAV36" s="19"/>
      <c r="CAW36" s="18"/>
      <c r="CAX36" s="18"/>
      <c r="CAY36" s="39"/>
      <c r="CAZ36" s="39"/>
      <c r="CBA36" s="39"/>
      <c r="CBB36" s="39"/>
      <c r="CBC36" s="40"/>
      <c r="CBD36" s="40"/>
      <c r="CBE36" s="40"/>
      <c r="CBF36" s="40"/>
      <c r="CBG36" s="19"/>
      <c r="CBH36" s="19"/>
      <c r="CBI36" s="18"/>
      <c r="CBJ36" s="18"/>
      <c r="CBK36" s="39"/>
      <c r="CBL36" s="39"/>
      <c r="CBM36" s="39"/>
      <c r="CBN36" s="39"/>
      <c r="CBO36" s="40"/>
      <c r="CBP36" s="40"/>
      <c r="CBQ36" s="40"/>
      <c r="CBR36" s="40"/>
      <c r="CBS36" s="19"/>
      <c r="CBT36" s="19"/>
      <c r="CBU36" s="18"/>
      <c r="CBV36" s="18"/>
      <c r="CBW36" s="39"/>
      <c r="CBX36" s="39"/>
      <c r="CBY36" s="39"/>
      <c r="CBZ36" s="39"/>
      <c r="CCA36" s="40"/>
      <c r="CCB36" s="40"/>
      <c r="CCC36" s="40"/>
      <c r="CCD36" s="40"/>
      <c r="CCE36" s="19"/>
      <c r="CCF36" s="19"/>
      <c r="CCG36" s="18"/>
      <c r="CCH36" s="18"/>
      <c r="CCI36" s="39"/>
      <c r="CCJ36" s="39"/>
      <c r="CCK36" s="39"/>
      <c r="CCL36" s="39"/>
      <c r="CCM36" s="40"/>
      <c r="CCN36" s="40"/>
      <c r="CCO36" s="40"/>
      <c r="CCP36" s="40"/>
      <c r="CCQ36" s="19"/>
      <c r="CCR36" s="19"/>
      <c r="CCS36" s="18"/>
      <c r="CCT36" s="18"/>
      <c r="CCU36" s="39"/>
      <c r="CCV36" s="39"/>
      <c r="CCW36" s="39"/>
      <c r="CCX36" s="39"/>
      <c r="CCY36" s="40"/>
      <c r="CCZ36" s="40"/>
      <c r="CDA36" s="40"/>
      <c r="CDB36" s="40"/>
      <c r="CDC36" s="19"/>
      <c r="CDD36" s="19"/>
      <c r="CDE36" s="18"/>
      <c r="CDF36" s="18"/>
      <c r="CDG36" s="39"/>
      <c r="CDH36" s="39"/>
      <c r="CDI36" s="39"/>
      <c r="CDJ36" s="39"/>
      <c r="CDK36" s="40"/>
      <c r="CDL36" s="40"/>
      <c r="CDM36" s="40"/>
      <c r="CDN36" s="40"/>
      <c r="CDO36" s="19"/>
      <c r="CDP36" s="19"/>
      <c r="CDQ36" s="18"/>
      <c r="CDR36" s="18"/>
      <c r="CDS36" s="39"/>
      <c r="CDT36" s="39"/>
      <c r="CDU36" s="39"/>
      <c r="CDV36" s="39"/>
      <c r="CDW36" s="40"/>
      <c r="CDX36" s="40"/>
      <c r="CDY36" s="40"/>
      <c r="CDZ36" s="40"/>
      <c r="CEA36" s="19"/>
      <c r="CEB36" s="19"/>
      <c r="CEC36" s="18"/>
      <c r="CED36" s="18"/>
      <c r="CEE36" s="39"/>
      <c r="CEF36" s="39"/>
      <c r="CEG36" s="39"/>
      <c r="CEH36" s="39"/>
      <c r="CEI36" s="40"/>
      <c r="CEJ36" s="40"/>
      <c r="CEK36" s="40"/>
      <c r="CEL36" s="40"/>
      <c r="CEM36" s="19"/>
      <c r="CEN36" s="19"/>
      <c r="CEO36" s="18"/>
      <c r="CEP36" s="18"/>
      <c r="CEQ36" s="39"/>
      <c r="CER36" s="39"/>
      <c r="CES36" s="39"/>
      <c r="CET36" s="39"/>
      <c r="CEU36" s="40"/>
      <c r="CEV36" s="40"/>
      <c r="CEW36" s="40"/>
      <c r="CEX36" s="40"/>
      <c r="CEY36" s="19"/>
      <c r="CEZ36" s="19"/>
      <c r="CFA36" s="18"/>
      <c r="CFB36" s="18"/>
      <c r="CFC36" s="39"/>
      <c r="CFD36" s="39"/>
      <c r="CFE36" s="39"/>
      <c r="CFF36" s="39"/>
      <c r="CFG36" s="40"/>
      <c r="CFH36" s="40"/>
      <c r="CFI36" s="40"/>
      <c r="CFJ36" s="40"/>
      <c r="CFK36" s="19"/>
      <c r="CFL36" s="19"/>
      <c r="CFM36" s="18"/>
      <c r="CFN36" s="18"/>
      <c r="CFO36" s="39"/>
      <c r="CFP36" s="39"/>
      <c r="CFQ36" s="39"/>
      <c r="CFR36" s="39"/>
      <c r="CFS36" s="40"/>
      <c r="CFT36" s="40"/>
      <c r="CFU36" s="40"/>
      <c r="CFV36" s="40"/>
      <c r="CFW36" s="19"/>
      <c r="CFX36" s="19"/>
      <c r="CFY36" s="18"/>
      <c r="CFZ36" s="18"/>
      <c r="CGA36" s="39"/>
      <c r="CGB36" s="39"/>
      <c r="CGC36" s="39"/>
      <c r="CGD36" s="39"/>
      <c r="CGE36" s="40"/>
      <c r="CGF36" s="40"/>
      <c r="CGG36" s="40"/>
      <c r="CGH36" s="40"/>
      <c r="CGI36" s="19"/>
      <c r="CGJ36" s="19"/>
      <c r="CGK36" s="18"/>
      <c r="CGL36" s="18"/>
      <c r="CGM36" s="39"/>
      <c r="CGN36" s="39"/>
      <c r="CGO36" s="39"/>
      <c r="CGP36" s="39"/>
      <c r="CGQ36" s="40"/>
      <c r="CGR36" s="40"/>
      <c r="CGS36" s="40"/>
      <c r="CGT36" s="40"/>
      <c r="CGU36" s="19"/>
      <c r="CGV36" s="19"/>
      <c r="CGW36" s="18"/>
      <c r="CGX36" s="18"/>
      <c r="CGY36" s="39"/>
      <c r="CGZ36" s="39"/>
      <c r="CHA36" s="39"/>
      <c r="CHB36" s="39"/>
      <c r="CHC36" s="40"/>
      <c r="CHD36" s="40"/>
      <c r="CHE36" s="40"/>
      <c r="CHF36" s="40"/>
      <c r="CHG36" s="19"/>
      <c r="CHH36" s="19"/>
      <c r="CHI36" s="18"/>
      <c r="CHJ36" s="18"/>
      <c r="CHK36" s="39"/>
      <c r="CHL36" s="39"/>
      <c r="CHM36" s="39"/>
      <c r="CHN36" s="39"/>
      <c r="CHO36" s="40"/>
      <c r="CHP36" s="40"/>
      <c r="CHQ36" s="40"/>
      <c r="CHR36" s="40"/>
      <c r="CHS36" s="19"/>
      <c r="CHT36" s="19"/>
      <c r="CHU36" s="18"/>
      <c r="CHV36" s="18"/>
      <c r="CHW36" s="39"/>
      <c r="CHX36" s="39"/>
      <c r="CHY36" s="39"/>
      <c r="CHZ36" s="39"/>
      <c r="CIA36" s="40"/>
      <c r="CIB36" s="40"/>
      <c r="CIC36" s="40"/>
      <c r="CID36" s="40"/>
      <c r="CIE36" s="19"/>
      <c r="CIF36" s="19"/>
      <c r="CIG36" s="18"/>
      <c r="CIH36" s="18"/>
      <c r="CII36" s="39"/>
      <c r="CIJ36" s="39"/>
      <c r="CIK36" s="39"/>
      <c r="CIL36" s="39"/>
      <c r="CIM36" s="40"/>
      <c r="CIN36" s="40"/>
      <c r="CIO36" s="40"/>
      <c r="CIP36" s="40"/>
      <c r="CIQ36" s="19"/>
      <c r="CIR36" s="19"/>
      <c r="CIS36" s="18"/>
      <c r="CIT36" s="18"/>
      <c r="CIU36" s="39"/>
      <c r="CIV36" s="39"/>
      <c r="CIW36" s="39"/>
      <c r="CIX36" s="39"/>
      <c r="CIY36" s="40"/>
      <c r="CIZ36" s="40"/>
      <c r="CJA36" s="40"/>
      <c r="CJB36" s="40"/>
      <c r="CJC36" s="19"/>
      <c r="CJD36" s="19"/>
      <c r="CJE36" s="18"/>
      <c r="CJF36" s="18"/>
      <c r="CJG36" s="39"/>
      <c r="CJH36" s="39"/>
      <c r="CJI36" s="39"/>
      <c r="CJJ36" s="39"/>
      <c r="CJK36" s="40"/>
      <c r="CJL36" s="40"/>
      <c r="CJM36" s="40"/>
      <c r="CJN36" s="40"/>
      <c r="CJO36" s="19"/>
      <c r="CJP36" s="19"/>
      <c r="CJQ36" s="18"/>
      <c r="CJR36" s="18"/>
      <c r="CJS36" s="39"/>
      <c r="CJT36" s="39"/>
      <c r="CJU36" s="39"/>
      <c r="CJV36" s="39"/>
      <c r="CJW36" s="40"/>
      <c r="CJX36" s="40"/>
      <c r="CJY36" s="40"/>
      <c r="CJZ36" s="40"/>
      <c r="CKA36" s="19"/>
      <c r="CKB36" s="19"/>
      <c r="CKC36" s="18"/>
      <c r="CKD36" s="18"/>
      <c r="CKE36" s="39"/>
      <c r="CKF36" s="39"/>
      <c r="CKG36" s="39"/>
      <c r="CKH36" s="39"/>
      <c r="CKI36" s="40"/>
      <c r="CKJ36" s="40"/>
      <c r="CKK36" s="40"/>
      <c r="CKL36" s="40"/>
      <c r="CKM36" s="19"/>
      <c r="CKN36" s="19"/>
      <c r="CKO36" s="18"/>
      <c r="CKP36" s="18"/>
      <c r="CKQ36" s="39"/>
      <c r="CKR36" s="39"/>
      <c r="CKS36" s="39"/>
      <c r="CKT36" s="39"/>
      <c r="CKU36" s="40"/>
      <c r="CKV36" s="40"/>
      <c r="CKW36" s="40"/>
      <c r="CKX36" s="40"/>
      <c r="CKY36" s="19"/>
      <c r="CKZ36" s="19"/>
      <c r="CLA36" s="18"/>
      <c r="CLB36" s="18"/>
      <c r="CLC36" s="39"/>
      <c r="CLD36" s="39"/>
      <c r="CLE36" s="39"/>
      <c r="CLF36" s="39"/>
      <c r="CLG36" s="40"/>
      <c r="CLH36" s="40"/>
      <c r="CLI36" s="40"/>
      <c r="CLJ36" s="40"/>
      <c r="CLK36" s="19"/>
      <c r="CLL36" s="19"/>
      <c r="CLM36" s="18"/>
      <c r="CLN36" s="18"/>
      <c r="CLO36" s="39"/>
      <c r="CLP36" s="39"/>
      <c r="CLQ36" s="39"/>
      <c r="CLR36" s="39"/>
      <c r="CLS36" s="40"/>
      <c r="CLT36" s="40"/>
      <c r="CLU36" s="40"/>
      <c r="CLV36" s="40"/>
      <c r="CLW36" s="19"/>
      <c r="CLX36" s="19"/>
      <c r="CLY36" s="18"/>
      <c r="CLZ36" s="18"/>
      <c r="CMA36" s="39"/>
      <c r="CMB36" s="39"/>
      <c r="CMC36" s="39"/>
      <c r="CMD36" s="39"/>
      <c r="CME36" s="40"/>
      <c r="CMF36" s="40"/>
      <c r="CMG36" s="40"/>
      <c r="CMH36" s="40"/>
      <c r="CMI36" s="19"/>
      <c r="CMJ36" s="19"/>
      <c r="CMK36" s="18"/>
      <c r="CML36" s="18"/>
      <c r="CMM36" s="39"/>
      <c r="CMN36" s="39"/>
      <c r="CMO36" s="39"/>
      <c r="CMP36" s="39"/>
      <c r="CMQ36" s="40"/>
      <c r="CMR36" s="40"/>
      <c r="CMS36" s="40"/>
      <c r="CMT36" s="40"/>
      <c r="CMU36" s="19"/>
      <c r="CMV36" s="19"/>
      <c r="CMW36" s="18"/>
      <c r="CMX36" s="18"/>
      <c r="CMY36" s="39"/>
      <c r="CMZ36" s="39"/>
      <c r="CNA36" s="39"/>
      <c r="CNB36" s="39"/>
      <c r="CNC36" s="40"/>
      <c r="CND36" s="40"/>
      <c r="CNE36" s="40"/>
      <c r="CNF36" s="40"/>
      <c r="CNG36" s="19"/>
      <c r="CNH36" s="19"/>
      <c r="CNI36" s="18"/>
      <c r="CNJ36" s="18"/>
      <c r="CNK36" s="39"/>
      <c r="CNL36" s="39"/>
      <c r="CNM36" s="39"/>
      <c r="CNN36" s="39"/>
      <c r="CNO36" s="40"/>
      <c r="CNP36" s="40"/>
      <c r="CNQ36" s="40"/>
      <c r="CNR36" s="40"/>
      <c r="CNS36" s="19"/>
      <c r="CNT36" s="19"/>
      <c r="CNU36" s="18"/>
      <c r="CNV36" s="18"/>
      <c r="CNW36" s="39"/>
      <c r="CNX36" s="39"/>
      <c r="CNY36" s="39"/>
      <c r="CNZ36" s="39"/>
      <c r="COA36" s="40"/>
      <c r="COB36" s="40"/>
      <c r="COC36" s="40"/>
      <c r="COD36" s="40"/>
      <c r="COE36" s="19"/>
      <c r="COF36" s="19"/>
      <c r="COG36" s="18"/>
      <c r="COH36" s="18"/>
      <c r="COI36" s="39"/>
      <c r="COJ36" s="39"/>
      <c r="COK36" s="39"/>
      <c r="COL36" s="39"/>
      <c r="COM36" s="40"/>
      <c r="CON36" s="40"/>
      <c r="COO36" s="40"/>
      <c r="COP36" s="40"/>
      <c r="COQ36" s="19"/>
      <c r="COR36" s="19"/>
      <c r="COS36" s="18"/>
      <c r="COT36" s="18"/>
      <c r="COU36" s="39"/>
      <c r="COV36" s="39"/>
      <c r="COW36" s="39"/>
      <c r="COX36" s="39"/>
      <c r="COY36" s="40"/>
      <c r="COZ36" s="40"/>
      <c r="CPA36" s="40"/>
      <c r="CPB36" s="40"/>
      <c r="CPC36" s="19"/>
      <c r="CPD36" s="19"/>
      <c r="CPE36" s="18"/>
      <c r="CPF36" s="18"/>
      <c r="CPG36" s="39"/>
      <c r="CPH36" s="39"/>
      <c r="CPI36" s="39"/>
      <c r="CPJ36" s="39"/>
      <c r="CPK36" s="40"/>
      <c r="CPL36" s="40"/>
      <c r="CPM36" s="40"/>
      <c r="CPN36" s="40"/>
      <c r="CPO36" s="19"/>
      <c r="CPP36" s="19"/>
      <c r="CPQ36" s="18"/>
      <c r="CPR36" s="18"/>
      <c r="CPS36" s="39"/>
      <c r="CPT36" s="39"/>
      <c r="CPU36" s="39"/>
      <c r="CPV36" s="39"/>
      <c r="CPW36" s="40"/>
      <c r="CPX36" s="40"/>
      <c r="CPY36" s="40"/>
      <c r="CPZ36" s="40"/>
      <c r="CQA36" s="19"/>
      <c r="CQB36" s="19"/>
      <c r="CQC36" s="18"/>
      <c r="CQD36" s="18"/>
      <c r="CQE36" s="39"/>
      <c r="CQF36" s="39"/>
      <c r="CQG36" s="39"/>
      <c r="CQH36" s="39"/>
      <c r="CQI36" s="40"/>
      <c r="CQJ36" s="40"/>
      <c r="CQK36" s="40"/>
      <c r="CQL36" s="40"/>
      <c r="CQM36" s="19"/>
      <c r="CQN36" s="19"/>
      <c r="CQO36" s="18"/>
      <c r="CQP36" s="18"/>
      <c r="CQQ36" s="39"/>
      <c r="CQR36" s="39"/>
      <c r="CQS36" s="39"/>
      <c r="CQT36" s="39"/>
      <c r="CQU36" s="40"/>
      <c r="CQV36" s="40"/>
      <c r="CQW36" s="40"/>
      <c r="CQX36" s="40"/>
      <c r="CQY36" s="19"/>
      <c r="CQZ36" s="19"/>
      <c r="CRA36" s="18"/>
      <c r="CRB36" s="18"/>
      <c r="CRC36" s="39"/>
      <c r="CRD36" s="39"/>
      <c r="CRE36" s="39"/>
      <c r="CRF36" s="39"/>
      <c r="CRG36" s="40"/>
      <c r="CRH36" s="40"/>
      <c r="CRI36" s="40"/>
      <c r="CRJ36" s="40"/>
      <c r="CRK36" s="19"/>
      <c r="CRL36" s="19"/>
      <c r="CRM36" s="18"/>
      <c r="CRN36" s="18"/>
      <c r="CRO36" s="39"/>
      <c r="CRP36" s="39"/>
      <c r="CRQ36" s="39"/>
      <c r="CRR36" s="39"/>
      <c r="CRS36" s="40"/>
      <c r="CRT36" s="40"/>
      <c r="CRU36" s="40"/>
      <c r="CRV36" s="40"/>
      <c r="CRW36" s="19"/>
      <c r="CRX36" s="19"/>
      <c r="CRY36" s="18"/>
      <c r="CRZ36" s="18"/>
      <c r="CSA36" s="39"/>
      <c r="CSB36" s="39"/>
      <c r="CSC36" s="39"/>
      <c r="CSD36" s="39"/>
      <c r="CSE36" s="40"/>
      <c r="CSF36" s="40"/>
      <c r="CSG36" s="40"/>
      <c r="CSH36" s="40"/>
      <c r="CSI36" s="19"/>
      <c r="CSJ36" s="19"/>
      <c r="CSK36" s="18"/>
      <c r="CSL36" s="18"/>
      <c r="CSM36" s="39"/>
      <c r="CSN36" s="39"/>
      <c r="CSO36" s="39"/>
      <c r="CSP36" s="39"/>
      <c r="CSQ36" s="40"/>
      <c r="CSR36" s="40"/>
      <c r="CSS36" s="40"/>
      <c r="CST36" s="40"/>
      <c r="CSU36" s="19"/>
      <c r="CSV36" s="19"/>
      <c r="CSW36" s="18"/>
      <c r="CSX36" s="18"/>
      <c r="CSY36" s="39"/>
      <c r="CSZ36" s="39"/>
      <c r="CTA36" s="39"/>
      <c r="CTB36" s="39"/>
      <c r="CTC36" s="40"/>
      <c r="CTD36" s="40"/>
      <c r="CTE36" s="40"/>
      <c r="CTF36" s="40"/>
      <c r="CTG36" s="19"/>
      <c r="CTH36" s="19"/>
      <c r="CTI36" s="18"/>
      <c r="CTJ36" s="18"/>
      <c r="CTK36" s="39"/>
      <c r="CTL36" s="39"/>
      <c r="CTM36" s="39"/>
      <c r="CTN36" s="39"/>
      <c r="CTO36" s="40"/>
      <c r="CTP36" s="40"/>
      <c r="CTQ36" s="40"/>
      <c r="CTR36" s="40"/>
      <c r="CTS36" s="19"/>
      <c r="CTT36" s="19"/>
      <c r="CTU36" s="18"/>
      <c r="CTV36" s="18"/>
      <c r="CTW36" s="39"/>
      <c r="CTX36" s="39"/>
      <c r="CTY36" s="39"/>
      <c r="CTZ36" s="39"/>
      <c r="CUA36" s="40"/>
      <c r="CUB36" s="40"/>
      <c r="CUC36" s="40"/>
      <c r="CUD36" s="40"/>
      <c r="CUE36" s="19"/>
      <c r="CUF36" s="19"/>
      <c r="CUG36" s="18"/>
      <c r="CUH36" s="18"/>
      <c r="CUI36" s="39"/>
      <c r="CUJ36" s="39"/>
      <c r="CUK36" s="39"/>
      <c r="CUL36" s="39"/>
      <c r="CUM36" s="40"/>
      <c r="CUN36" s="40"/>
      <c r="CUO36" s="40"/>
      <c r="CUP36" s="40"/>
      <c r="CUQ36" s="19"/>
      <c r="CUR36" s="19"/>
      <c r="CUS36" s="18"/>
      <c r="CUT36" s="18"/>
      <c r="CUU36" s="39"/>
      <c r="CUV36" s="39"/>
      <c r="CUW36" s="39"/>
      <c r="CUX36" s="39"/>
      <c r="CUY36" s="40"/>
      <c r="CUZ36" s="40"/>
      <c r="CVA36" s="40"/>
      <c r="CVB36" s="40"/>
      <c r="CVC36" s="19"/>
      <c r="CVD36" s="19"/>
      <c r="CVE36" s="18"/>
      <c r="CVF36" s="18"/>
      <c r="CVG36" s="39"/>
      <c r="CVH36" s="39"/>
      <c r="CVI36" s="39"/>
      <c r="CVJ36" s="39"/>
      <c r="CVK36" s="40"/>
      <c r="CVL36" s="40"/>
      <c r="CVM36" s="40"/>
      <c r="CVN36" s="40"/>
      <c r="CVO36" s="19"/>
      <c r="CVP36" s="19"/>
      <c r="CVQ36" s="18"/>
      <c r="CVR36" s="18"/>
      <c r="CVS36" s="39"/>
      <c r="CVT36" s="39"/>
      <c r="CVU36" s="39"/>
      <c r="CVV36" s="39"/>
      <c r="CVW36" s="40"/>
      <c r="CVX36" s="40"/>
      <c r="CVY36" s="40"/>
      <c r="CVZ36" s="40"/>
      <c r="CWA36" s="19"/>
      <c r="CWB36" s="19"/>
      <c r="CWC36" s="18"/>
      <c r="CWD36" s="18"/>
      <c r="CWE36" s="39"/>
      <c r="CWF36" s="39"/>
      <c r="CWG36" s="39"/>
      <c r="CWH36" s="39"/>
      <c r="CWI36" s="40"/>
      <c r="CWJ36" s="40"/>
      <c r="CWK36" s="40"/>
      <c r="CWL36" s="40"/>
      <c r="CWM36" s="19"/>
      <c r="CWN36" s="19"/>
      <c r="CWO36" s="18"/>
      <c r="CWP36" s="18"/>
      <c r="CWQ36" s="39"/>
      <c r="CWR36" s="39"/>
      <c r="CWS36" s="39"/>
      <c r="CWT36" s="39"/>
      <c r="CWU36" s="40"/>
      <c r="CWV36" s="40"/>
      <c r="CWW36" s="40"/>
      <c r="CWX36" s="40"/>
      <c r="CWY36" s="19"/>
      <c r="CWZ36" s="19"/>
      <c r="CXA36" s="18"/>
      <c r="CXB36" s="18"/>
      <c r="CXC36" s="39"/>
      <c r="CXD36" s="39"/>
      <c r="CXE36" s="39"/>
      <c r="CXF36" s="39"/>
      <c r="CXG36" s="40"/>
      <c r="CXH36" s="40"/>
      <c r="CXI36" s="40"/>
      <c r="CXJ36" s="40"/>
      <c r="CXK36" s="19"/>
      <c r="CXL36" s="19"/>
      <c r="CXM36" s="18"/>
      <c r="CXN36" s="18"/>
      <c r="CXO36" s="39"/>
      <c r="CXP36" s="39"/>
      <c r="CXQ36" s="39"/>
      <c r="CXR36" s="39"/>
      <c r="CXS36" s="40"/>
      <c r="CXT36" s="40"/>
      <c r="CXU36" s="40"/>
      <c r="CXV36" s="40"/>
      <c r="CXW36" s="19"/>
      <c r="CXX36" s="19"/>
      <c r="CXY36" s="18"/>
      <c r="CXZ36" s="18"/>
      <c r="CYA36" s="39"/>
      <c r="CYB36" s="39"/>
      <c r="CYC36" s="39"/>
      <c r="CYD36" s="39"/>
      <c r="CYE36" s="40"/>
      <c r="CYF36" s="40"/>
      <c r="CYG36" s="40"/>
      <c r="CYH36" s="40"/>
      <c r="CYI36" s="19"/>
      <c r="CYJ36" s="19"/>
      <c r="CYK36" s="18"/>
      <c r="CYL36" s="18"/>
      <c r="CYM36" s="39"/>
      <c r="CYN36" s="39"/>
      <c r="CYO36" s="39"/>
      <c r="CYP36" s="39"/>
      <c r="CYQ36" s="40"/>
      <c r="CYR36" s="40"/>
      <c r="CYS36" s="40"/>
      <c r="CYT36" s="40"/>
      <c r="CYU36" s="19"/>
      <c r="CYV36" s="19"/>
      <c r="CYW36" s="18"/>
      <c r="CYX36" s="18"/>
      <c r="CYY36" s="39"/>
      <c r="CYZ36" s="39"/>
      <c r="CZA36" s="39"/>
      <c r="CZB36" s="39"/>
      <c r="CZC36" s="40"/>
      <c r="CZD36" s="40"/>
      <c r="CZE36" s="40"/>
      <c r="CZF36" s="40"/>
      <c r="CZG36" s="19"/>
      <c r="CZH36" s="19"/>
      <c r="CZI36" s="18"/>
      <c r="CZJ36" s="18"/>
      <c r="CZK36" s="39"/>
      <c r="CZL36" s="39"/>
      <c r="CZM36" s="39"/>
      <c r="CZN36" s="39"/>
      <c r="CZO36" s="40"/>
      <c r="CZP36" s="40"/>
      <c r="CZQ36" s="40"/>
      <c r="CZR36" s="40"/>
      <c r="CZS36" s="19"/>
      <c r="CZT36" s="19"/>
      <c r="CZU36" s="18"/>
      <c r="CZV36" s="18"/>
      <c r="CZW36" s="39"/>
      <c r="CZX36" s="39"/>
      <c r="CZY36" s="39"/>
      <c r="CZZ36" s="39"/>
      <c r="DAA36" s="40"/>
      <c r="DAB36" s="40"/>
      <c r="DAC36" s="40"/>
      <c r="DAD36" s="40"/>
      <c r="DAE36" s="19"/>
      <c r="DAF36" s="19"/>
      <c r="DAG36" s="18"/>
      <c r="DAH36" s="18"/>
      <c r="DAI36" s="39"/>
      <c r="DAJ36" s="39"/>
      <c r="DAK36" s="39"/>
      <c r="DAL36" s="39"/>
      <c r="DAM36" s="40"/>
      <c r="DAN36" s="40"/>
      <c r="DAO36" s="40"/>
      <c r="DAP36" s="40"/>
      <c r="DAQ36" s="19"/>
      <c r="DAR36" s="19"/>
      <c r="DAS36" s="18"/>
      <c r="DAT36" s="18"/>
      <c r="DAU36" s="39"/>
      <c r="DAV36" s="39"/>
      <c r="DAW36" s="39"/>
      <c r="DAX36" s="39"/>
      <c r="DAY36" s="40"/>
      <c r="DAZ36" s="40"/>
      <c r="DBA36" s="40"/>
      <c r="DBB36" s="40"/>
      <c r="DBC36" s="19"/>
      <c r="DBD36" s="19"/>
      <c r="DBE36" s="18"/>
      <c r="DBF36" s="18"/>
      <c r="DBG36" s="39"/>
      <c r="DBH36" s="39"/>
      <c r="DBI36" s="39"/>
      <c r="DBJ36" s="39"/>
      <c r="DBK36" s="40"/>
      <c r="DBL36" s="40"/>
      <c r="DBM36" s="40"/>
      <c r="DBN36" s="40"/>
      <c r="DBO36" s="19"/>
      <c r="DBP36" s="19"/>
      <c r="DBQ36" s="18"/>
      <c r="DBR36" s="18"/>
      <c r="DBS36" s="39"/>
      <c r="DBT36" s="39"/>
      <c r="DBU36" s="39"/>
      <c r="DBV36" s="39"/>
      <c r="DBW36" s="40"/>
      <c r="DBX36" s="40"/>
      <c r="DBY36" s="40"/>
      <c r="DBZ36" s="40"/>
      <c r="DCA36" s="19"/>
      <c r="DCB36" s="19"/>
      <c r="DCC36" s="18"/>
      <c r="DCD36" s="18"/>
      <c r="DCE36" s="39"/>
      <c r="DCF36" s="39"/>
      <c r="DCG36" s="39"/>
      <c r="DCH36" s="39"/>
      <c r="DCI36" s="40"/>
      <c r="DCJ36" s="40"/>
      <c r="DCK36" s="40"/>
      <c r="DCL36" s="40"/>
      <c r="DCM36" s="19"/>
      <c r="DCN36" s="19"/>
      <c r="DCO36" s="18"/>
      <c r="DCP36" s="18"/>
      <c r="DCQ36" s="39"/>
      <c r="DCR36" s="39"/>
      <c r="DCS36" s="39"/>
      <c r="DCT36" s="39"/>
      <c r="DCU36" s="40"/>
      <c r="DCV36" s="40"/>
      <c r="DCW36" s="40"/>
      <c r="DCX36" s="40"/>
      <c r="DCY36" s="19"/>
      <c r="DCZ36" s="19"/>
      <c r="DDA36" s="18"/>
      <c r="DDB36" s="18"/>
      <c r="DDC36" s="39"/>
      <c r="DDD36" s="39"/>
      <c r="DDE36" s="39"/>
      <c r="DDF36" s="39"/>
      <c r="DDG36" s="40"/>
      <c r="DDH36" s="40"/>
      <c r="DDI36" s="40"/>
      <c r="DDJ36" s="40"/>
      <c r="DDK36" s="19"/>
      <c r="DDL36" s="19"/>
      <c r="DDM36" s="18"/>
      <c r="DDN36" s="18"/>
      <c r="DDO36" s="39"/>
      <c r="DDP36" s="39"/>
      <c r="DDQ36" s="39"/>
      <c r="DDR36" s="39"/>
      <c r="DDS36" s="40"/>
      <c r="DDT36" s="40"/>
      <c r="DDU36" s="40"/>
      <c r="DDV36" s="40"/>
      <c r="DDW36" s="19"/>
      <c r="DDX36" s="19"/>
      <c r="DDY36" s="18"/>
      <c r="DDZ36" s="18"/>
      <c r="DEA36" s="39"/>
      <c r="DEB36" s="39"/>
      <c r="DEC36" s="39"/>
      <c r="DED36" s="39"/>
      <c r="DEE36" s="40"/>
      <c r="DEF36" s="40"/>
      <c r="DEG36" s="40"/>
      <c r="DEH36" s="40"/>
      <c r="DEI36" s="19"/>
      <c r="DEJ36" s="19"/>
      <c r="DEK36" s="18"/>
      <c r="DEL36" s="18"/>
      <c r="DEM36" s="39"/>
      <c r="DEN36" s="39"/>
      <c r="DEO36" s="39"/>
      <c r="DEP36" s="39"/>
      <c r="DEQ36" s="40"/>
      <c r="DER36" s="40"/>
      <c r="DES36" s="40"/>
      <c r="DET36" s="40"/>
      <c r="DEU36" s="19"/>
      <c r="DEV36" s="19"/>
      <c r="DEW36" s="18"/>
      <c r="DEX36" s="18"/>
      <c r="DEY36" s="39"/>
      <c r="DEZ36" s="39"/>
      <c r="DFA36" s="39"/>
      <c r="DFB36" s="39"/>
      <c r="DFC36" s="40"/>
      <c r="DFD36" s="40"/>
      <c r="DFE36" s="40"/>
      <c r="DFF36" s="40"/>
      <c r="DFG36" s="19"/>
      <c r="DFH36" s="19"/>
      <c r="DFI36" s="18"/>
      <c r="DFJ36" s="18"/>
      <c r="DFK36" s="39"/>
      <c r="DFL36" s="39"/>
      <c r="DFM36" s="39"/>
      <c r="DFN36" s="39"/>
      <c r="DFO36" s="40"/>
      <c r="DFP36" s="40"/>
      <c r="DFQ36" s="40"/>
      <c r="DFR36" s="40"/>
      <c r="DFS36" s="19"/>
      <c r="DFT36" s="19"/>
      <c r="DFU36" s="18"/>
      <c r="DFV36" s="18"/>
      <c r="DFW36" s="39"/>
      <c r="DFX36" s="39"/>
      <c r="DFY36" s="39"/>
      <c r="DFZ36" s="39"/>
      <c r="DGA36" s="40"/>
      <c r="DGB36" s="40"/>
      <c r="DGC36" s="40"/>
      <c r="DGD36" s="40"/>
      <c r="DGE36" s="19"/>
      <c r="DGF36" s="19"/>
      <c r="DGG36" s="18"/>
      <c r="DGH36" s="18"/>
      <c r="DGI36" s="39"/>
      <c r="DGJ36" s="39"/>
      <c r="DGK36" s="39"/>
      <c r="DGL36" s="39"/>
      <c r="DGM36" s="40"/>
      <c r="DGN36" s="40"/>
      <c r="DGO36" s="40"/>
      <c r="DGP36" s="40"/>
      <c r="DGQ36" s="19"/>
      <c r="DGR36" s="19"/>
      <c r="DGS36" s="18"/>
      <c r="DGT36" s="18"/>
      <c r="DGU36" s="39"/>
      <c r="DGV36" s="39"/>
      <c r="DGW36" s="39"/>
      <c r="DGX36" s="39"/>
      <c r="DGY36" s="40"/>
      <c r="DGZ36" s="40"/>
      <c r="DHA36" s="40"/>
      <c r="DHB36" s="40"/>
      <c r="DHC36" s="19"/>
      <c r="DHD36" s="19"/>
      <c r="DHE36" s="18"/>
      <c r="DHF36" s="18"/>
      <c r="DHG36" s="39"/>
      <c r="DHH36" s="39"/>
      <c r="DHI36" s="39"/>
      <c r="DHJ36" s="39"/>
      <c r="DHK36" s="40"/>
      <c r="DHL36" s="40"/>
      <c r="DHM36" s="40"/>
      <c r="DHN36" s="40"/>
      <c r="DHO36" s="19"/>
      <c r="DHP36" s="19"/>
      <c r="DHQ36" s="18"/>
      <c r="DHR36" s="18"/>
      <c r="DHS36" s="39"/>
      <c r="DHT36" s="39"/>
      <c r="DHU36" s="39"/>
      <c r="DHV36" s="39"/>
      <c r="DHW36" s="40"/>
      <c r="DHX36" s="40"/>
      <c r="DHY36" s="40"/>
      <c r="DHZ36" s="40"/>
      <c r="DIA36" s="19"/>
      <c r="DIB36" s="19"/>
      <c r="DIC36" s="18"/>
      <c r="DID36" s="18"/>
      <c r="DIE36" s="39"/>
      <c r="DIF36" s="39"/>
      <c r="DIG36" s="39"/>
      <c r="DIH36" s="39"/>
      <c r="DII36" s="40"/>
      <c r="DIJ36" s="40"/>
      <c r="DIK36" s="40"/>
      <c r="DIL36" s="40"/>
      <c r="DIM36" s="19"/>
      <c r="DIN36" s="19"/>
      <c r="DIO36" s="18"/>
      <c r="DIP36" s="18"/>
      <c r="DIQ36" s="39"/>
      <c r="DIR36" s="39"/>
      <c r="DIS36" s="39"/>
      <c r="DIT36" s="39"/>
      <c r="DIU36" s="40"/>
      <c r="DIV36" s="40"/>
      <c r="DIW36" s="40"/>
      <c r="DIX36" s="40"/>
      <c r="DIY36" s="19"/>
      <c r="DIZ36" s="19"/>
      <c r="DJA36" s="18"/>
      <c r="DJB36" s="18"/>
      <c r="DJC36" s="39"/>
      <c r="DJD36" s="39"/>
      <c r="DJE36" s="39"/>
      <c r="DJF36" s="39"/>
      <c r="DJG36" s="40"/>
      <c r="DJH36" s="40"/>
      <c r="DJI36" s="40"/>
      <c r="DJJ36" s="40"/>
      <c r="DJK36" s="19"/>
      <c r="DJL36" s="19"/>
      <c r="DJM36" s="18"/>
      <c r="DJN36" s="18"/>
      <c r="DJO36" s="39"/>
      <c r="DJP36" s="39"/>
      <c r="DJQ36" s="39"/>
      <c r="DJR36" s="39"/>
      <c r="DJS36" s="40"/>
      <c r="DJT36" s="40"/>
      <c r="DJU36" s="40"/>
      <c r="DJV36" s="40"/>
      <c r="DJW36" s="19"/>
      <c r="DJX36" s="19"/>
      <c r="DJY36" s="18"/>
      <c r="DJZ36" s="18"/>
      <c r="DKA36" s="39"/>
      <c r="DKB36" s="39"/>
      <c r="DKC36" s="39"/>
      <c r="DKD36" s="39"/>
      <c r="DKE36" s="40"/>
      <c r="DKF36" s="40"/>
      <c r="DKG36" s="40"/>
      <c r="DKH36" s="40"/>
      <c r="DKI36" s="19"/>
      <c r="DKJ36" s="19"/>
      <c r="DKK36" s="18"/>
      <c r="DKL36" s="18"/>
      <c r="DKM36" s="39"/>
      <c r="DKN36" s="39"/>
      <c r="DKO36" s="39"/>
      <c r="DKP36" s="39"/>
      <c r="DKQ36" s="40"/>
      <c r="DKR36" s="40"/>
      <c r="DKS36" s="40"/>
      <c r="DKT36" s="40"/>
      <c r="DKU36" s="19"/>
      <c r="DKV36" s="19"/>
      <c r="DKW36" s="18"/>
      <c r="DKX36" s="18"/>
      <c r="DKY36" s="39"/>
      <c r="DKZ36" s="39"/>
      <c r="DLA36" s="39"/>
      <c r="DLB36" s="39"/>
      <c r="DLC36" s="40"/>
      <c r="DLD36" s="40"/>
      <c r="DLE36" s="40"/>
      <c r="DLF36" s="40"/>
      <c r="DLG36" s="19"/>
      <c r="DLH36" s="19"/>
      <c r="DLI36" s="18"/>
      <c r="DLJ36" s="18"/>
      <c r="DLK36" s="39"/>
      <c r="DLL36" s="39"/>
      <c r="DLM36" s="39"/>
      <c r="DLN36" s="39"/>
      <c r="DLO36" s="40"/>
      <c r="DLP36" s="40"/>
      <c r="DLQ36" s="40"/>
      <c r="DLR36" s="40"/>
      <c r="DLS36" s="19"/>
      <c r="DLT36" s="19"/>
      <c r="DLU36" s="18"/>
      <c r="DLV36" s="18"/>
      <c r="DLW36" s="39"/>
      <c r="DLX36" s="39"/>
      <c r="DLY36" s="39"/>
      <c r="DLZ36" s="39"/>
      <c r="DMA36" s="40"/>
      <c r="DMB36" s="40"/>
      <c r="DMC36" s="40"/>
      <c r="DMD36" s="40"/>
      <c r="DME36" s="19"/>
      <c r="DMF36" s="19"/>
      <c r="DMG36" s="18"/>
      <c r="DMH36" s="18"/>
      <c r="DMI36" s="39"/>
      <c r="DMJ36" s="39"/>
      <c r="DMK36" s="39"/>
      <c r="DML36" s="39"/>
      <c r="DMM36" s="40"/>
      <c r="DMN36" s="40"/>
      <c r="DMO36" s="40"/>
      <c r="DMP36" s="40"/>
      <c r="DMQ36" s="19"/>
      <c r="DMR36" s="19"/>
      <c r="DMS36" s="18"/>
      <c r="DMT36" s="18"/>
      <c r="DMU36" s="39"/>
      <c r="DMV36" s="39"/>
      <c r="DMW36" s="39"/>
      <c r="DMX36" s="39"/>
      <c r="DMY36" s="40"/>
      <c r="DMZ36" s="40"/>
      <c r="DNA36" s="40"/>
      <c r="DNB36" s="40"/>
      <c r="DNC36" s="19"/>
      <c r="DND36" s="19"/>
      <c r="DNE36" s="18"/>
      <c r="DNF36" s="18"/>
      <c r="DNG36" s="39"/>
      <c r="DNH36" s="39"/>
      <c r="DNI36" s="39"/>
      <c r="DNJ36" s="39"/>
      <c r="DNK36" s="40"/>
      <c r="DNL36" s="40"/>
      <c r="DNM36" s="40"/>
      <c r="DNN36" s="40"/>
      <c r="DNO36" s="19"/>
      <c r="DNP36" s="19"/>
      <c r="DNQ36" s="18"/>
      <c r="DNR36" s="18"/>
      <c r="DNS36" s="39"/>
      <c r="DNT36" s="39"/>
      <c r="DNU36" s="39"/>
      <c r="DNV36" s="39"/>
      <c r="DNW36" s="40"/>
      <c r="DNX36" s="40"/>
      <c r="DNY36" s="40"/>
      <c r="DNZ36" s="40"/>
      <c r="DOA36" s="19"/>
      <c r="DOB36" s="19"/>
      <c r="DOC36" s="18"/>
      <c r="DOD36" s="18"/>
      <c r="DOE36" s="39"/>
      <c r="DOF36" s="39"/>
      <c r="DOG36" s="39"/>
      <c r="DOH36" s="39"/>
      <c r="DOI36" s="40"/>
      <c r="DOJ36" s="40"/>
      <c r="DOK36" s="40"/>
      <c r="DOL36" s="40"/>
      <c r="DOM36" s="19"/>
      <c r="DON36" s="19"/>
      <c r="DOO36" s="18"/>
      <c r="DOP36" s="18"/>
      <c r="DOQ36" s="39"/>
      <c r="DOR36" s="39"/>
      <c r="DOS36" s="39"/>
      <c r="DOT36" s="39"/>
      <c r="DOU36" s="40"/>
      <c r="DOV36" s="40"/>
      <c r="DOW36" s="40"/>
      <c r="DOX36" s="40"/>
      <c r="DOY36" s="19"/>
      <c r="DOZ36" s="19"/>
      <c r="DPA36" s="18"/>
      <c r="DPB36" s="18"/>
      <c r="DPC36" s="39"/>
      <c r="DPD36" s="39"/>
      <c r="DPE36" s="39"/>
      <c r="DPF36" s="39"/>
      <c r="DPG36" s="40"/>
      <c r="DPH36" s="40"/>
      <c r="DPI36" s="40"/>
      <c r="DPJ36" s="40"/>
      <c r="DPK36" s="19"/>
      <c r="DPL36" s="19"/>
      <c r="DPM36" s="18"/>
      <c r="DPN36" s="18"/>
      <c r="DPO36" s="39"/>
      <c r="DPP36" s="39"/>
      <c r="DPQ36" s="39"/>
      <c r="DPR36" s="39"/>
      <c r="DPS36" s="40"/>
      <c r="DPT36" s="40"/>
      <c r="DPU36" s="40"/>
      <c r="DPV36" s="40"/>
      <c r="DPW36" s="19"/>
      <c r="DPX36" s="19"/>
      <c r="DPY36" s="18"/>
      <c r="DPZ36" s="18"/>
      <c r="DQA36" s="39"/>
      <c r="DQB36" s="39"/>
      <c r="DQC36" s="39"/>
      <c r="DQD36" s="39"/>
      <c r="DQE36" s="40"/>
      <c r="DQF36" s="40"/>
      <c r="DQG36" s="40"/>
      <c r="DQH36" s="40"/>
      <c r="DQI36" s="19"/>
      <c r="DQJ36" s="19"/>
      <c r="DQK36" s="18"/>
      <c r="DQL36" s="18"/>
      <c r="DQM36" s="39"/>
      <c r="DQN36" s="39"/>
      <c r="DQO36" s="39"/>
      <c r="DQP36" s="39"/>
      <c r="DQQ36" s="40"/>
      <c r="DQR36" s="40"/>
      <c r="DQS36" s="40"/>
      <c r="DQT36" s="40"/>
      <c r="DQU36" s="19"/>
      <c r="DQV36" s="19"/>
      <c r="DQW36" s="18"/>
      <c r="DQX36" s="18"/>
      <c r="DQY36" s="39"/>
      <c r="DQZ36" s="39"/>
      <c r="DRA36" s="39"/>
      <c r="DRB36" s="39"/>
      <c r="DRC36" s="40"/>
      <c r="DRD36" s="40"/>
      <c r="DRE36" s="40"/>
      <c r="DRF36" s="40"/>
      <c r="DRG36" s="19"/>
      <c r="DRH36" s="19"/>
      <c r="DRI36" s="18"/>
      <c r="DRJ36" s="18"/>
      <c r="DRK36" s="39"/>
      <c r="DRL36" s="39"/>
      <c r="DRM36" s="39"/>
      <c r="DRN36" s="39"/>
      <c r="DRO36" s="40"/>
      <c r="DRP36" s="40"/>
      <c r="DRQ36" s="40"/>
      <c r="DRR36" s="40"/>
      <c r="DRS36" s="19"/>
      <c r="DRT36" s="19"/>
      <c r="DRU36" s="18"/>
      <c r="DRV36" s="18"/>
      <c r="DRW36" s="39"/>
      <c r="DRX36" s="39"/>
      <c r="DRY36" s="39"/>
      <c r="DRZ36" s="39"/>
      <c r="DSA36" s="40"/>
      <c r="DSB36" s="40"/>
      <c r="DSC36" s="40"/>
      <c r="DSD36" s="40"/>
      <c r="DSE36" s="19"/>
      <c r="DSF36" s="19"/>
      <c r="DSG36" s="18"/>
      <c r="DSH36" s="18"/>
      <c r="DSI36" s="39"/>
      <c r="DSJ36" s="39"/>
      <c r="DSK36" s="39"/>
      <c r="DSL36" s="39"/>
      <c r="DSM36" s="40"/>
      <c r="DSN36" s="40"/>
      <c r="DSO36" s="40"/>
      <c r="DSP36" s="40"/>
      <c r="DSQ36" s="19"/>
      <c r="DSR36" s="19"/>
      <c r="DSS36" s="18"/>
      <c r="DST36" s="18"/>
      <c r="DSU36" s="39"/>
      <c r="DSV36" s="39"/>
      <c r="DSW36" s="39"/>
      <c r="DSX36" s="39"/>
      <c r="DSY36" s="40"/>
      <c r="DSZ36" s="40"/>
      <c r="DTA36" s="40"/>
      <c r="DTB36" s="40"/>
      <c r="DTC36" s="19"/>
      <c r="DTD36" s="19"/>
      <c r="DTE36" s="18"/>
      <c r="DTF36" s="18"/>
      <c r="DTG36" s="39"/>
      <c r="DTH36" s="39"/>
      <c r="DTI36" s="39"/>
      <c r="DTJ36" s="39"/>
      <c r="DTK36" s="40"/>
      <c r="DTL36" s="40"/>
      <c r="DTM36" s="40"/>
      <c r="DTN36" s="40"/>
      <c r="DTO36" s="19"/>
      <c r="DTP36" s="19"/>
      <c r="DTQ36" s="18"/>
      <c r="DTR36" s="18"/>
      <c r="DTS36" s="39"/>
      <c r="DTT36" s="39"/>
      <c r="DTU36" s="39"/>
      <c r="DTV36" s="39"/>
      <c r="DTW36" s="40"/>
      <c r="DTX36" s="40"/>
      <c r="DTY36" s="40"/>
      <c r="DTZ36" s="40"/>
      <c r="DUA36" s="19"/>
      <c r="DUB36" s="19"/>
      <c r="DUC36" s="18"/>
      <c r="DUD36" s="18"/>
      <c r="DUE36" s="39"/>
      <c r="DUF36" s="39"/>
      <c r="DUG36" s="39"/>
      <c r="DUH36" s="39"/>
      <c r="DUI36" s="40"/>
      <c r="DUJ36" s="40"/>
      <c r="DUK36" s="40"/>
      <c r="DUL36" s="40"/>
      <c r="DUM36" s="19"/>
      <c r="DUN36" s="19"/>
      <c r="DUO36" s="18"/>
      <c r="DUP36" s="18"/>
      <c r="DUQ36" s="39"/>
      <c r="DUR36" s="39"/>
      <c r="DUS36" s="39"/>
      <c r="DUT36" s="39"/>
      <c r="DUU36" s="40"/>
      <c r="DUV36" s="40"/>
      <c r="DUW36" s="40"/>
      <c r="DUX36" s="40"/>
      <c r="DUY36" s="19"/>
      <c r="DUZ36" s="19"/>
      <c r="DVA36" s="18"/>
      <c r="DVB36" s="18"/>
      <c r="DVC36" s="39"/>
      <c r="DVD36" s="39"/>
      <c r="DVE36" s="39"/>
      <c r="DVF36" s="39"/>
      <c r="DVG36" s="40"/>
      <c r="DVH36" s="40"/>
      <c r="DVI36" s="40"/>
      <c r="DVJ36" s="40"/>
      <c r="DVK36" s="19"/>
      <c r="DVL36" s="19"/>
      <c r="DVM36" s="18"/>
      <c r="DVN36" s="18"/>
      <c r="DVO36" s="39"/>
      <c r="DVP36" s="39"/>
      <c r="DVQ36" s="39"/>
      <c r="DVR36" s="39"/>
      <c r="DVS36" s="40"/>
      <c r="DVT36" s="40"/>
      <c r="DVU36" s="40"/>
      <c r="DVV36" s="40"/>
      <c r="DVW36" s="19"/>
      <c r="DVX36" s="19"/>
      <c r="DVY36" s="18"/>
      <c r="DVZ36" s="18"/>
      <c r="DWA36" s="39"/>
      <c r="DWB36" s="39"/>
      <c r="DWC36" s="39"/>
      <c r="DWD36" s="39"/>
      <c r="DWE36" s="40"/>
      <c r="DWF36" s="40"/>
      <c r="DWG36" s="40"/>
      <c r="DWH36" s="40"/>
      <c r="DWI36" s="19"/>
      <c r="DWJ36" s="19"/>
      <c r="DWK36" s="18"/>
      <c r="DWL36" s="18"/>
      <c r="DWM36" s="39"/>
      <c r="DWN36" s="39"/>
      <c r="DWO36" s="39"/>
      <c r="DWP36" s="39"/>
      <c r="DWQ36" s="40"/>
      <c r="DWR36" s="40"/>
      <c r="DWS36" s="40"/>
      <c r="DWT36" s="40"/>
      <c r="DWU36" s="19"/>
      <c r="DWV36" s="19"/>
      <c r="DWW36" s="18"/>
      <c r="DWX36" s="18"/>
      <c r="DWY36" s="39"/>
      <c r="DWZ36" s="39"/>
      <c r="DXA36" s="39"/>
      <c r="DXB36" s="39"/>
      <c r="DXC36" s="40"/>
      <c r="DXD36" s="40"/>
      <c r="DXE36" s="40"/>
      <c r="DXF36" s="40"/>
      <c r="DXG36" s="19"/>
      <c r="DXH36" s="19"/>
      <c r="DXI36" s="18"/>
      <c r="DXJ36" s="18"/>
      <c r="DXK36" s="39"/>
      <c r="DXL36" s="39"/>
      <c r="DXM36" s="39"/>
      <c r="DXN36" s="39"/>
      <c r="DXO36" s="40"/>
      <c r="DXP36" s="40"/>
      <c r="DXQ36" s="40"/>
      <c r="DXR36" s="40"/>
      <c r="DXS36" s="19"/>
      <c r="DXT36" s="19"/>
      <c r="DXU36" s="18"/>
      <c r="DXV36" s="18"/>
      <c r="DXW36" s="39"/>
      <c r="DXX36" s="39"/>
      <c r="DXY36" s="39"/>
      <c r="DXZ36" s="39"/>
      <c r="DYA36" s="40"/>
      <c r="DYB36" s="40"/>
      <c r="DYC36" s="40"/>
      <c r="DYD36" s="40"/>
      <c r="DYE36" s="19"/>
      <c r="DYF36" s="19"/>
      <c r="DYG36" s="18"/>
      <c r="DYH36" s="18"/>
      <c r="DYI36" s="39"/>
      <c r="DYJ36" s="39"/>
      <c r="DYK36" s="39"/>
      <c r="DYL36" s="39"/>
      <c r="DYM36" s="40"/>
      <c r="DYN36" s="40"/>
      <c r="DYO36" s="40"/>
      <c r="DYP36" s="40"/>
      <c r="DYQ36" s="19"/>
      <c r="DYR36" s="19"/>
      <c r="DYS36" s="18"/>
      <c r="DYT36" s="18"/>
      <c r="DYU36" s="39"/>
      <c r="DYV36" s="39"/>
      <c r="DYW36" s="39"/>
      <c r="DYX36" s="39"/>
      <c r="DYY36" s="40"/>
      <c r="DYZ36" s="40"/>
      <c r="DZA36" s="40"/>
      <c r="DZB36" s="40"/>
      <c r="DZC36" s="19"/>
      <c r="DZD36" s="19"/>
      <c r="DZE36" s="18"/>
      <c r="DZF36" s="18"/>
      <c r="DZG36" s="39"/>
      <c r="DZH36" s="39"/>
      <c r="DZI36" s="39"/>
      <c r="DZJ36" s="39"/>
      <c r="DZK36" s="40"/>
      <c r="DZL36" s="40"/>
      <c r="DZM36" s="40"/>
      <c r="DZN36" s="40"/>
      <c r="DZO36" s="19"/>
      <c r="DZP36" s="19"/>
      <c r="DZQ36" s="18"/>
      <c r="DZR36" s="18"/>
      <c r="DZS36" s="39"/>
      <c r="DZT36" s="39"/>
      <c r="DZU36" s="39"/>
      <c r="DZV36" s="39"/>
      <c r="DZW36" s="40"/>
      <c r="DZX36" s="40"/>
      <c r="DZY36" s="40"/>
      <c r="DZZ36" s="40"/>
      <c r="EAA36" s="19"/>
      <c r="EAB36" s="19"/>
      <c r="EAC36" s="18"/>
      <c r="EAD36" s="18"/>
      <c r="EAE36" s="39"/>
      <c r="EAF36" s="39"/>
      <c r="EAG36" s="39"/>
      <c r="EAH36" s="39"/>
      <c r="EAI36" s="40"/>
      <c r="EAJ36" s="40"/>
      <c r="EAK36" s="40"/>
      <c r="EAL36" s="40"/>
      <c r="EAM36" s="19"/>
      <c r="EAN36" s="19"/>
      <c r="EAO36" s="18"/>
      <c r="EAP36" s="18"/>
      <c r="EAQ36" s="39"/>
      <c r="EAR36" s="39"/>
      <c r="EAS36" s="39"/>
      <c r="EAT36" s="39"/>
      <c r="EAU36" s="40"/>
      <c r="EAV36" s="40"/>
      <c r="EAW36" s="40"/>
      <c r="EAX36" s="40"/>
      <c r="EAY36" s="19"/>
      <c r="EAZ36" s="19"/>
      <c r="EBA36" s="18"/>
      <c r="EBB36" s="18"/>
      <c r="EBC36" s="39"/>
      <c r="EBD36" s="39"/>
      <c r="EBE36" s="39"/>
      <c r="EBF36" s="39"/>
      <c r="EBG36" s="40"/>
      <c r="EBH36" s="40"/>
      <c r="EBI36" s="40"/>
      <c r="EBJ36" s="40"/>
      <c r="EBK36" s="19"/>
      <c r="EBL36" s="19"/>
      <c r="EBM36" s="18"/>
      <c r="EBN36" s="18"/>
      <c r="EBO36" s="39"/>
      <c r="EBP36" s="39"/>
      <c r="EBQ36" s="39"/>
      <c r="EBR36" s="39"/>
      <c r="EBS36" s="40"/>
      <c r="EBT36" s="40"/>
      <c r="EBU36" s="40"/>
      <c r="EBV36" s="40"/>
      <c r="EBW36" s="19"/>
      <c r="EBX36" s="19"/>
      <c r="EBY36" s="18"/>
      <c r="EBZ36" s="18"/>
      <c r="ECA36" s="39"/>
      <c r="ECB36" s="39"/>
      <c r="ECC36" s="39"/>
      <c r="ECD36" s="39"/>
      <c r="ECE36" s="40"/>
      <c r="ECF36" s="40"/>
      <c r="ECG36" s="40"/>
      <c r="ECH36" s="40"/>
      <c r="ECI36" s="19"/>
      <c r="ECJ36" s="19"/>
      <c r="ECK36" s="18"/>
      <c r="ECL36" s="18"/>
      <c r="ECM36" s="39"/>
      <c r="ECN36" s="39"/>
      <c r="ECO36" s="39"/>
      <c r="ECP36" s="39"/>
      <c r="ECQ36" s="40"/>
      <c r="ECR36" s="40"/>
      <c r="ECS36" s="40"/>
      <c r="ECT36" s="40"/>
      <c r="ECU36" s="19"/>
      <c r="ECV36" s="19"/>
      <c r="ECW36" s="18"/>
      <c r="ECX36" s="18"/>
      <c r="ECY36" s="39"/>
      <c r="ECZ36" s="39"/>
      <c r="EDA36" s="39"/>
      <c r="EDB36" s="39"/>
      <c r="EDC36" s="40"/>
      <c r="EDD36" s="40"/>
      <c r="EDE36" s="40"/>
      <c r="EDF36" s="40"/>
      <c r="EDG36" s="19"/>
      <c r="EDH36" s="19"/>
      <c r="EDI36" s="18"/>
      <c r="EDJ36" s="18"/>
      <c r="EDK36" s="39"/>
      <c r="EDL36" s="39"/>
      <c r="EDM36" s="39"/>
      <c r="EDN36" s="39"/>
      <c r="EDO36" s="40"/>
      <c r="EDP36" s="40"/>
      <c r="EDQ36" s="40"/>
      <c r="EDR36" s="40"/>
      <c r="EDS36" s="19"/>
      <c r="EDT36" s="19"/>
      <c r="EDU36" s="18"/>
      <c r="EDV36" s="18"/>
      <c r="EDW36" s="39"/>
      <c r="EDX36" s="39"/>
      <c r="EDY36" s="39"/>
      <c r="EDZ36" s="39"/>
      <c r="EEA36" s="40"/>
      <c r="EEB36" s="40"/>
      <c r="EEC36" s="40"/>
      <c r="EED36" s="40"/>
      <c r="EEE36" s="19"/>
      <c r="EEF36" s="19"/>
      <c r="EEG36" s="18"/>
      <c r="EEH36" s="18"/>
      <c r="EEI36" s="39"/>
      <c r="EEJ36" s="39"/>
      <c r="EEK36" s="39"/>
      <c r="EEL36" s="39"/>
      <c r="EEM36" s="40"/>
      <c r="EEN36" s="40"/>
      <c r="EEO36" s="40"/>
      <c r="EEP36" s="40"/>
      <c r="EEQ36" s="19"/>
      <c r="EER36" s="19"/>
      <c r="EES36" s="18"/>
      <c r="EET36" s="18"/>
      <c r="EEU36" s="39"/>
      <c r="EEV36" s="39"/>
      <c r="EEW36" s="39"/>
      <c r="EEX36" s="39"/>
      <c r="EEY36" s="40"/>
      <c r="EEZ36" s="40"/>
      <c r="EFA36" s="40"/>
      <c r="EFB36" s="40"/>
      <c r="EFC36" s="19"/>
      <c r="EFD36" s="19"/>
      <c r="EFE36" s="18"/>
      <c r="EFF36" s="18"/>
      <c r="EFG36" s="39"/>
      <c r="EFH36" s="39"/>
      <c r="EFI36" s="39"/>
      <c r="EFJ36" s="39"/>
      <c r="EFK36" s="40"/>
      <c r="EFL36" s="40"/>
      <c r="EFM36" s="40"/>
      <c r="EFN36" s="40"/>
      <c r="EFO36" s="19"/>
      <c r="EFP36" s="19"/>
      <c r="EFQ36" s="18"/>
      <c r="EFR36" s="18"/>
      <c r="EFS36" s="39"/>
      <c r="EFT36" s="39"/>
      <c r="EFU36" s="39"/>
      <c r="EFV36" s="39"/>
      <c r="EFW36" s="40"/>
      <c r="EFX36" s="40"/>
      <c r="EFY36" s="40"/>
      <c r="EFZ36" s="40"/>
      <c r="EGA36" s="19"/>
      <c r="EGB36" s="19"/>
      <c r="EGC36" s="18"/>
      <c r="EGD36" s="18"/>
      <c r="EGE36" s="39"/>
      <c r="EGF36" s="39"/>
      <c r="EGG36" s="39"/>
      <c r="EGH36" s="39"/>
      <c r="EGI36" s="40"/>
      <c r="EGJ36" s="40"/>
      <c r="EGK36" s="40"/>
      <c r="EGL36" s="40"/>
      <c r="EGM36" s="19"/>
      <c r="EGN36" s="19"/>
      <c r="EGO36" s="18"/>
      <c r="EGP36" s="18"/>
      <c r="EGQ36" s="39"/>
      <c r="EGR36" s="39"/>
      <c r="EGS36" s="39"/>
      <c r="EGT36" s="39"/>
      <c r="EGU36" s="40"/>
      <c r="EGV36" s="40"/>
      <c r="EGW36" s="40"/>
      <c r="EGX36" s="40"/>
      <c r="EGY36" s="19"/>
      <c r="EGZ36" s="19"/>
      <c r="EHA36" s="18"/>
      <c r="EHB36" s="18"/>
      <c r="EHC36" s="39"/>
      <c r="EHD36" s="39"/>
      <c r="EHE36" s="39"/>
      <c r="EHF36" s="39"/>
      <c r="EHG36" s="40"/>
      <c r="EHH36" s="40"/>
      <c r="EHI36" s="40"/>
      <c r="EHJ36" s="40"/>
      <c r="EHK36" s="19"/>
      <c r="EHL36" s="19"/>
      <c r="EHM36" s="18"/>
      <c r="EHN36" s="18"/>
      <c r="EHO36" s="39"/>
      <c r="EHP36" s="39"/>
      <c r="EHQ36" s="39"/>
      <c r="EHR36" s="39"/>
      <c r="EHS36" s="40"/>
      <c r="EHT36" s="40"/>
      <c r="EHU36" s="40"/>
      <c r="EHV36" s="40"/>
      <c r="EHW36" s="19"/>
      <c r="EHX36" s="19"/>
      <c r="EHY36" s="18"/>
      <c r="EHZ36" s="18"/>
      <c r="EIA36" s="39"/>
      <c r="EIB36" s="39"/>
      <c r="EIC36" s="39"/>
      <c r="EID36" s="39"/>
      <c r="EIE36" s="40"/>
      <c r="EIF36" s="40"/>
      <c r="EIG36" s="40"/>
      <c r="EIH36" s="40"/>
      <c r="EII36" s="19"/>
      <c r="EIJ36" s="19"/>
      <c r="EIK36" s="18"/>
      <c r="EIL36" s="18"/>
      <c r="EIM36" s="39"/>
      <c r="EIN36" s="39"/>
      <c r="EIO36" s="39"/>
      <c r="EIP36" s="39"/>
      <c r="EIQ36" s="40"/>
      <c r="EIR36" s="40"/>
      <c r="EIS36" s="40"/>
      <c r="EIT36" s="40"/>
      <c r="EIU36" s="19"/>
      <c r="EIV36" s="19"/>
      <c r="EIW36" s="18"/>
      <c r="EIX36" s="18"/>
      <c r="EIY36" s="39"/>
      <c r="EIZ36" s="39"/>
      <c r="EJA36" s="39"/>
      <c r="EJB36" s="39"/>
      <c r="EJC36" s="40"/>
      <c r="EJD36" s="40"/>
      <c r="EJE36" s="40"/>
      <c r="EJF36" s="40"/>
      <c r="EJG36" s="19"/>
      <c r="EJH36" s="19"/>
      <c r="EJI36" s="18"/>
      <c r="EJJ36" s="18"/>
      <c r="EJK36" s="39"/>
      <c r="EJL36" s="39"/>
      <c r="EJM36" s="39"/>
      <c r="EJN36" s="39"/>
      <c r="EJO36" s="40"/>
      <c r="EJP36" s="40"/>
      <c r="EJQ36" s="40"/>
      <c r="EJR36" s="40"/>
      <c r="EJS36" s="19"/>
      <c r="EJT36" s="19"/>
      <c r="EJU36" s="18"/>
      <c r="EJV36" s="18"/>
      <c r="EJW36" s="39"/>
      <c r="EJX36" s="39"/>
      <c r="EJY36" s="39"/>
      <c r="EJZ36" s="39"/>
      <c r="EKA36" s="40"/>
      <c r="EKB36" s="40"/>
      <c r="EKC36" s="40"/>
      <c r="EKD36" s="40"/>
      <c r="EKE36" s="19"/>
      <c r="EKF36" s="19"/>
      <c r="EKG36" s="18"/>
      <c r="EKH36" s="18"/>
      <c r="EKI36" s="39"/>
      <c r="EKJ36" s="39"/>
      <c r="EKK36" s="39"/>
      <c r="EKL36" s="39"/>
      <c r="EKM36" s="40"/>
      <c r="EKN36" s="40"/>
      <c r="EKO36" s="40"/>
      <c r="EKP36" s="40"/>
      <c r="EKQ36" s="19"/>
      <c r="EKR36" s="19"/>
      <c r="EKS36" s="18"/>
      <c r="EKT36" s="18"/>
      <c r="EKU36" s="39"/>
      <c r="EKV36" s="39"/>
      <c r="EKW36" s="39"/>
      <c r="EKX36" s="39"/>
      <c r="EKY36" s="40"/>
      <c r="EKZ36" s="40"/>
      <c r="ELA36" s="40"/>
      <c r="ELB36" s="40"/>
      <c r="ELC36" s="19"/>
      <c r="ELD36" s="19"/>
      <c r="ELE36" s="18"/>
      <c r="ELF36" s="18"/>
      <c r="ELG36" s="39"/>
      <c r="ELH36" s="39"/>
      <c r="ELI36" s="39"/>
      <c r="ELJ36" s="39"/>
      <c r="ELK36" s="40"/>
      <c r="ELL36" s="40"/>
      <c r="ELM36" s="40"/>
      <c r="ELN36" s="40"/>
      <c r="ELO36" s="19"/>
      <c r="ELP36" s="19"/>
      <c r="ELQ36" s="18"/>
      <c r="ELR36" s="18"/>
      <c r="ELS36" s="39"/>
      <c r="ELT36" s="39"/>
      <c r="ELU36" s="39"/>
      <c r="ELV36" s="39"/>
      <c r="ELW36" s="40"/>
      <c r="ELX36" s="40"/>
      <c r="ELY36" s="40"/>
      <c r="ELZ36" s="40"/>
      <c r="EMA36" s="19"/>
      <c r="EMB36" s="19"/>
      <c r="EMC36" s="18"/>
      <c r="EMD36" s="18"/>
      <c r="EME36" s="39"/>
      <c r="EMF36" s="39"/>
      <c r="EMG36" s="39"/>
      <c r="EMH36" s="39"/>
      <c r="EMI36" s="40"/>
      <c r="EMJ36" s="40"/>
      <c r="EMK36" s="40"/>
      <c r="EML36" s="40"/>
      <c r="EMM36" s="19"/>
      <c r="EMN36" s="19"/>
      <c r="EMO36" s="18"/>
      <c r="EMP36" s="18"/>
      <c r="EMQ36" s="39"/>
      <c r="EMR36" s="39"/>
      <c r="EMS36" s="39"/>
      <c r="EMT36" s="39"/>
      <c r="EMU36" s="40"/>
      <c r="EMV36" s="40"/>
      <c r="EMW36" s="40"/>
      <c r="EMX36" s="40"/>
      <c r="EMY36" s="19"/>
      <c r="EMZ36" s="19"/>
      <c r="ENA36" s="18"/>
      <c r="ENB36" s="18"/>
      <c r="ENC36" s="39"/>
      <c r="END36" s="39"/>
      <c r="ENE36" s="39"/>
      <c r="ENF36" s="39"/>
      <c r="ENG36" s="40"/>
      <c r="ENH36" s="40"/>
      <c r="ENI36" s="40"/>
      <c r="ENJ36" s="40"/>
      <c r="ENK36" s="19"/>
      <c r="ENL36" s="19"/>
      <c r="ENM36" s="18"/>
      <c r="ENN36" s="18"/>
      <c r="ENO36" s="39"/>
      <c r="ENP36" s="39"/>
      <c r="ENQ36" s="39"/>
      <c r="ENR36" s="39"/>
      <c r="ENS36" s="40"/>
      <c r="ENT36" s="40"/>
      <c r="ENU36" s="40"/>
      <c r="ENV36" s="40"/>
      <c r="ENW36" s="19"/>
      <c r="ENX36" s="19"/>
      <c r="ENY36" s="18"/>
      <c r="ENZ36" s="18"/>
      <c r="EOA36" s="39"/>
      <c r="EOB36" s="39"/>
      <c r="EOC36" s="39"/>
      <c r="EOD36" s="39"/>
      <c r="EOE36" s="40"/>
      <c r="EOF36" s="40"/>
      <c r="EOG36" s="40"/>
      <c r="EOH36" s="40"/>
      <c r="EOI36" s="19"/>
      <c r="EOJ36" s="19"/>
      <c r="EOK36" s="18"/>
      <c r="EOL36" s="18"/>
      <c r="EOM36" s="39"/>
      <c r="EON36" s="39"/>
      <c r="EOO36" s="39"/>
      <c r="EOP36" s="39"/>
      <c r="EOQ36" s="40"/>
      <c r="EOR36" s="40"/>
      <c r="EOS36" s="40"/>
      <c r="EOT36" s="40"/>
      <c r="EOU36" s="19"/>
      <c r="EOV36" s="19"/>
      <c r="EOW36" s="18"/>
      <c r="EOX36" s="18"/>
      <c r="EOY36" s="39"/>
      <c r="EOZ36" s="39"/>
      <c r="EPA36" s="39"/>
      <c r="EPB36" s="39"/>
      <c r="EPC36" s="40"/>
      <c r="EPD36" s="40"/>
      <c r="EPE36" s="40"/>
      <c r="EPF36" s="40"/>
      <c r="EPG36" s="19"/>
      <c r="EPH36" s="19"/>
      <c r="EPI36" s="18"/>
      <c r="EPJ36" s="18"/>
      <c r="EPK36" s="39"/>
      <c r="EPL36" s="39"/>
      <c r="EPM36" s="39"/>
      <c r="EPN36" s="39"/>
      <c r="EPO36" s="40"/>
      <c r="EPP36" s="40"/>
      <c r="EPQ36" s="40"/>
      <c r="EPR36" s="40"/>
      <c r="EPS36" s="19"/>
      <c r="EPT36" s="19"/>
      <c r="EPU36" s="18"/>
      <c r="EPV36" s="18"/>
      <c r="EPW36" s="39"/>
      <c r="EPX36" s="39"/>
      <c r="EPY36" s="39"/>
      <c r="EPZ36" s="39"/>
      <c r="EQA36" s="40"/>
      <c r="EQB36" s="40"/>
      <c r="EQC36" s="40"/>
      <c r="EQD36" s="40"/>
      <c r="EQE36" s="19"/>
      <c r="EQF36" s="19"/>
      <c r="EQG36" s="18"/>
      <c r="EQH36" s="18"/>
      <c r="EQI36" s="39"/>
      <c r="EQJ36" s="39"/>
      <c r="EQK36" s="39"/>
      <c r="EQL36" s="39"/>
      <c r="EQM36" s="40"/>
      <c r="EQN36" s="40"/>
      <c r="EQO36" s="40"/>
      <c r="EQP36" s="40"/>
      <c r="EQQ36" s="19"/>
      <c r="EQR36" s="19"/>
      <c r="EQS36" s="18"/>
      <c r="EQT36" s="18"/>
      <c r="EQU36" s="39"/>
      <c r="EQV36" s="39"/>
      <c r="EQW36" s="39"/>
      <c r="EQX36" s="39"/>
      <c r="EQY36" s="40"/>
      <c r="EQZ36" s="40"/>
      <c r="ERA36" s="40"/>
      <c r="ERB36" s="40"/>
      <c r="ERC36" s="19"/>
      <c r="ERD36" s="19"/>
      <c r="ERE36" s="18"/>
      <c r="ERF36" s="18"/>
      <c r="ERG36" s="39"/>
      <c r="ERH36" s="39"/>
      <c r="ERI36" s="39"/>
      <c r="ERJ36" s="39"/>
      <c r="ERK36" s="40"/>
      <c r="ERL36" s="40"/>
      <c r="ERM36" s="40"/>
      <c r="ERN36" s="40"/>
      <c r="ERO36" s="19"/>
      <c r="ERP36" s="19"/>
      <c r="ERQ36" s="18"/>
      <c r="ERR36" s="18"/>
      <c r="ERS36" s="39"/>
      <c r="ERT36" s="39"/>
      <c r="ERU36" s="39"/>
      <c r="ERV36" s="39"/>
      <c r="ERW36" s="40"/>
      <c r="ERX36" s="40"/>
      <c r="ERY36" s="40"/>
      <c r="ERZ36" s="40"/>
      <c r="ESA36" s="19"/>
      <c r="ESB36" s="19"/>
      <c r="ESC36" s="18"/>
      <c r="ESD36" s="18"/>
      <c r="ESE36" s="39"/>
      <c r="ESF36" s="39"/>
      <c r="ESG36" s="39"/>
      <c r="ESH36" s="39"/>
      <c r="ESI36" s="40"/>
      <c r="ESJ36" s="40"/>
      <c r="ESK36" s="40"/>
      <c r="ESL36" s="40"/>
      <c r="ESM36" s="19"/>
      <c r="ESN36" s="19"/>
      <c r="ESO36" s="18"/>
      <c r="ESP36" s="18"/>
      <c r="ESQ36" s="39"/>
      <c r="ESR36" s="39"/>
      <c r="ESS36" s="39"/>
      <c r="EST36" s="39"/>
      <c r="ESU36" s="40"/>
      <c r="ESV36" s="40"/>
      <c r="ESW36" s="40"/>
      <c r="ESX36" s="40"/>
      <c r="ESY36" s="19"/>
      <c r="ESZ36" s="19"/>
      <c r="ETA36" s="18"/>
      <c r="ETB36" s="18"/>
      <c r="ETC36" s="39"/>
      <c r="ETD36" s="39"/>
      <c r="ETE36" s="39"/>
      <c r="ETF36" s="39"/>
      <c r="ETG36" s="40"/>
      <c r="ETH36" s="40"/>
      <c r="ETI36" s="40"/>
      <c r="ETJ36" s="40"/>
      <c r="ETK36" s="19"/>
      <c r="ETL36" s="19"/>
      <c r="ETM36" s="18"/>
      <c r="ETN36" s="18"/>
      <c r="ETO36" s="39"/>
      <c r="ETP36" s="39"/>
      <c r="ETQ36" s="39"/>
      <c r="ETR36" s="39"/>
      <c r="ETS36" s="40"/>
      <c r="ETT36" s="40"/>
      <c r="ETU36" s="40"/>
      <c r="ETV36" s="40"/>
      <c r="ETW36" s="19"/>
      <c r="ETX36" s="19"/>
      <c r="ETY36" s="18"/>
      <c r="ETZ36" s="18"/>
      <c r="EUA36" s="39"/>
      <c r="EUB36" s="39"/>
      <c r="EUC36" s="39"/>
      <c r="EUD36" s="39"/>
      <c r="EUE36" s="40"/>
      <c r="EUF36" s="40"/>
      <c r="EUG36" s="40"/>
      <c r="EUH36" s="40"/>
      <c r="EUI36" s="19"/>
      <c r="EUJ36" s="19"/>
      <c r="EUK36" s="18"/>
      <c r="EUL36" s="18"/>
      <c r="EUM36" s="39"/>
      <c r="EUN36" s="39"/>
      <c r="EUO36" s="39"/>
      <c r="EUP36" s="39"/>
      <c r="EUQ36" s="40"/>
      <c r="EUR36" s="40"/>
      <c r="EUS36" s="40"/>
      <c r="EUT36" s="40"/>
      <c r="EUU36" s="19"/>
      <c r="EUV36" s="19"/>
      <c r="EUW36" s="18"/>
      <c r="EUX36" s="18"/>
      <c r="EUY36" s="39"/>
      <c r="EUZ36" s="39"/>
      <c r="EVA36" s="39"/>
      <c r="EVB36" s="39"/>
      <c r="EVC36" s="40"/>
      <c r="EVD36" s="40"/>
      <c r="EVE36" s="40"/>
      <c r="EVF36" s="40"/>
      <c r="EVG36" s="19"/>
      <c r="EVH36" s="19"/>
      <c r="EVI36" s="18"/>
      <c r="EVJ36" s="18"/>
      <c r="EVK36" s="39"/>
      <c r="EVL36" s="39"/>
      <c r="EVM36" s="39"/>
      <c r="EVN36" s="39"/>
      <c r="EVO36" s="40"/>
      <c r="EVP36" s="40"/>
      <c r="EVQ36" s="40"/>
      <c r="EVR36" s="40"/>
      <c r="EVS36" s="19"/>
      <c r="EVT36" s="19"/>
      <c r="EVU36" s="18"/>
      <c r="EVV36" s="18"/>
      <c r="EVW36" s="39"/>
      <c r="EVX36" s="39"/>
      <c r="EVY36" s="39"/>
      <c r="EVZ36" s="39"/>
      <c r="EWA36" s="40"/>
      <c r="EWB36" s="40"/>
      <c r="EWC36" s="40"/>
      <c r="EWD36" s="40"/>
      <c r="EWE36" s="19"/>
      <c r="EWF36" s="19"/>
      <c r="EWG36" s="18"/>
      <c r="EWH36" s="18"/>
      <c r="EWI36" s="39"/>
      <c r="EWJ36" s="39"/>
      <c r="EWK36" s="39"/>
      <c r="EWL36" s="39"/>
      <c r="EWM36" s="40"/>
      <c r="EWN36" s="40"/>
      <c r="EWO36" s="40"/>
      <c r="EWP36" s="40"/>
      <c r="EWQ36" s="19"/>
      <c r="EWR36" s="19"/>
      <c r="EWS36" s="18"/>
      <c r="EWT36" s="18"/>
      <c r="EWU36" s="39"/>
      <c r="EWV36" s="39"/>
      <c r="EWW36" s="39"/>
      <c r="EWX36" s="39"/>
      <c r="EWY36" s="40"/>
      <c r="EWZ36" s="40"/>
      <c r="EXA36" s="40"/>
      <c r="EXB36" s="40"/>
      <c r="EXC36" s="19"/>
      <c r="EXD36" s="19"/>
      <c r="EXE36" s="18"/>
      <c r="EXF36" s="18"/>
      <c r="EXG36" s="39"/>
      <c r="EXH36" s="39"/>
      <c r="EXI36" s="39"/>
      <c r="EXJ36" s="39"/>
      <c r="EXK36" s="40"/>
      <c r="EXL36" s="40"/>
      <c r="EXM36" s="40"/>
      <c r="EXN36" s="40"/>
      <c r="EXO36" s="19"/>
      <c r="EXP36" s="19"/>
      <c r="EXQ36" s="18"/>
      <c r="EXR36" s="18"/>
      <c r="EXS36" s="39"/>
      <c r="EXT36" s="39"/>
      <c r="EXU36" s="39"/>
      <c r="EXV36" s="39"/>
      <c r="EXW36" s="40"/>
      <c r="EXX36" s="40"/>
      <c r="EXY36" s="40"/>
      <c r="EXZ36" s="40"/>
      <c r="EYA36" s="19"/>
      <c r="EYB36" s="19"/>
      <c r="EYC36" s="18"/>
      <c r="EYD36" s="18"/>
      <c r="EYE36" s="39"/>
      <c r="EYF36" s="39"/>
      <c r="EYG36" s="39"/>
      <c r="EYH36" s="39"/>
      <c r="EYI36" s="40"/>
      <c r="EYJ36" s="40"/>
      <c r="EYK36" s="40"/>
      <c r="EYL36" s="40"/>
      <c r="EYM36" s="19"/>
      <c r="EYN36" s="19"/>
      <c r="EYO36" s="18"/>
      <c r="EYP36" s="18"/>
      <c r="EYQ36" s="39"/>
      <c r="EYR36" s="39"/>
      <c r="EYS36" s="39"/>
      <c r="EYT36" s="39"/>
      <c r="EYU36" s="40"/>
      <c r="EYV36" s="40"/>
      <c r="EYW36" s="40"/>
      <c r="EYX36" s="40"/>
      <c r="EYY36" s="19"/>
      <c r="EYZ36" s="19"/>
      <c r="EZA36" s="18"/>
      <c r="EZB36" s="18"/>
      <c r="EZC36" s="39"/>
      <c r="EZD36" s="39"/>
      <c r="EZE36" s="39"/>
      <c r="EZF36" s="39"/>
      <c r="EZG36" s="40"/>
      <c r="EZH36" s="40"/>
      <c r="EZI36" s="40"/>
      <c r="EZJ36" s="40"/>
      <c r="EZK36" s="19"/>
      <c r="EZL36" s="19"/>
      <c r="EZM36" s="18"/>
      <c r="EZN36" s="18"/>
      <c r="EZO36" s="39"/>
      <c r="EZP36" s="39"/>
      <c r="EZQ36" s="39"/>
      <c r="EZR36" s="39"/>
      <c r="EZS36" s="40"/>
      <c r="EZT36" s="40"/>
      <c r="EZU36" s="40"/>
      <c r="EZV36" s="40"/>
      <c r="EZW36" s="19"/>
      <c r="EZX36" s="19"/>
      <c r="EZY36" s="18"/>
      <c r="EZZ36" s="18"/>
      <c r="FAA36" s="39"/>
      <c r="FAB36" s="39"/>
      <c r="FAC36" s="39"/>
      <c r="FAD36" s="39"/>
      <c r="FAE36" s="40"/>
      <c r="FAF36" s="40"/>
      <c r="FAG36" s="40"/>
      <c r="FAH36" s="40"/>
      <c r="FAI36" s="19"/>
      <c r="FAJ36" s="19"/>
      <c r="FAK36" s="18"/>
      <c r="FAL36" s="18"/>
      <c r="FAM36" s="39"/>
      <c r="FAN36" s="39"/>
      <c r="FAO36" s="39"/>
      <c r="FAP36" s="39"/>
      <c r="FAQ36" s="40"/>
      <c r="FAR36" s="40"/>
      <c r="FAS36" s="40"/>
      <c r="FAT36" s="40"/>
      <c r="FAU36" s="19"/>
      <c r="FAV36" s="19"/>
      <c r="FAW36" s="18"/>
      <c r="FAX36" s="18"/>
      <c r="FAY36" s="39"/>
      <c r="FAZ36" s="39"/>
      <c r="FBA36" s="39"/>
      <c r="FBB36" s="39"/>
      <c r="FBC36" s="40"/>
      <c r="FBD36" s="40"/>
      <c r="FBE36" s="40"/>
      <c r="FBF36" s="40"/>
      <c r="FBG36" s="19"/>
      <c r="FBH36" s="19"/>
      <c r="FBI36" s="18"/>
      <c r="FBJ36" s="18"/>
      <c r="FBK36" s="39"/>
      <c r="FBL36" s="39"/>
      <c r="FBM36" s="39"/>
      <c r="FBN36" s="39"/>
      <c r="FBO36" s="40"/>
      <c r="FBP36" s="40"/>
      <c r="FBQ36" s="40"/>
      <c r="FBR36" s="40"/>
      <c r="FBS36" s="19"/>
      <c r="FBT36" s="19"/>
      <c r="FBU36" s="18"/>
      <c r="FBV36" s="18"/>
      <c r="FBW36" s="39"/>
      <c r="FBX36" s="39"/>
      <c r="FBY36" s="39"/>
      <c r="FBZ36" s="39"/>
      <c r="FCA36" s="40"/>
      <c r="FCB36" s="40"/>
      <c r="FCC36" s="40"/>
      <c r="FCD36" s="40"/>
      <c r="FCE36" s="19"/>
      <c r="FCF36" s="19"/>
      <c r="FCG36" s="18"/>
      <c r="FCH36" s="18"/>
      <c r="FCI36" s="39"/>
      <c r="FCJ36" s="39"/>
      <c r="FCK36" s="39"/>
      <c r="FCL36" s="39"/>
      <c r="FCM36" s="40"/>
      <c r="FCN36" s="40"/>
      <c r="FCO36" s="40"/>
      <c r="FCP36" s="40"/>
      <c r="FCQ36" s="19"/>
      <c r="FCR36" s="19"/>
      <c r="FCS36" s="18"/>
      <c r="FCT36" s="18"/>
      <c r="FCU36" s="39"/>
      <c r="FCV36" s="39"/>
      <c r="FCW36" s="39"/>
      <c r="FCX36" s="39"/>
      <c r="FCY36" s="40"/>
      <c r="FCZ36" s="40"/>
      <c r="FDA36" s="40"/>
      <c r="FDB36" s="40"/>
      <c r="FDC36" s="19"/>
      <c r="FDD36" s="19"/>
      <c r="FDE36" s="18"/>
      <c r="FDF36" s="18"/>
      <c r="FDG36" s="39"/>
      <c r="FDH36" s="39"/>
      <c r="FDI36" s="39"/>
      <c r="FDJ36" s="39"/>
      <c r="FDK36" s="40"/>
      <c r="FDL36" s="40"/>
      <c r="FDM36" s="40"/>
      <c r="FDN36" s="40"/>
      <c r="FDO36" s="19"/>
      <c r="FDP36" s="19"/>
      <c r="FDQ36" s="18"/>
      <c r="FDR36" s="18"/>
      <c r="FDS36" s="39"/>
      <c r="FDT36" s="39"/>
      <c r="FDU36" s="39"/>
      <c r="FDV36" s="39"/>
      <c r="FDW36" s="40"/>
      <c r="FDX36" s="40"/>
      <c r="FDY36" s="40"/>
      <c r="FDZ36" s="40"/>
      <c r="FEA36" s="19"/>
      <c r="FEB36" s="19"/>
      <c r="FEC36" s="18"/>
      <c r="FED36" s="18"/>
      <c r="FEE36" s="39"/>
      <c r="FEF36" s="39"/>
      <c r="FEG36" s="39"/>
      <c r="FEH36" s="39"/>
      <c r="FEI36" s="40"/>
      <c r="FEJ36" s="40"/>
      <c r="FEK36" s="40"/>
      <c r="FEL36" s="40"/>
      <c r="FEM36" s="19"/>
      <c r="FEN36" s="19"/>
      <c r="FEO36" s="18"/>
      <c r="FEP36" s="18"/>
      <c r="FEQ36" s="39"/>
      <c r="FER36" s="39"/>
      <c r="FES36" s="39"/>
      <c r="FET36" s="39"/>
      <c r="FEU36" s="40"/>
      <c r="FEV36" s="40"/>
      <c r="FEW36" s="40"/>
      <c r="FEX36" s="40"/>
      <c r="FEY36" s="19"/>
      <c r="FEZ36" s="19"/>
      <c r="FFA36" s="18"/>
      <c r="FFB36" s="18"/>
      <c r="FFC36" s="39"/>
      <c r="FFD36" s="39"/>
      <c r="FFE36" s="39"/>
      <c r="FFF36" s="39"/>
      <c r="FFG36" s="40"/>
      <c r="FFH36" s="40"/>
      <c r="FFI36" s="40"/>
      <c r="FFJ36" s="40"/>
      <c r="FFK36" s="19"/>
      <c r="FFL36" s="19"/>
      <c r="FFM36" s="18"/>
      <c r="FFN36" s="18"/>
      <c r="FFO36" s="39"/>
      <c r="FFP36" s="39"/>
      <c r="FFQ36" s="39"/>
      <c r="FFR36" s="39"/>
      <c r="FFS36" s="40"/>
      <c r="FFT36" s="40"/>
      <c r="FFU36" s="40"/>
      <c r="FFV36" s="40"/>
      <c r="FFW36" s="19"/>
      <c r="FFX36" s="19"/>
      <c r="FFY36" s="18"/>
      <c r="FFZ36" s="18"/>
      <c r="FGA36" s="39"/>
      <c r="FGB36" s="39"/>
      <c r="FGC36" s="39"/>
      <c r="FGD36" s="39"/>
      <c r="FGE36" s="40"/>
      <c r="FGF36" s="40"/>
      <c r="FGG36" s="40"/>
      <c r="FGH36" s="40"/>
      <c r="FGI36" s="19"/>
      <c r="FGJ36" s="19"/>
      <c r="FGK36" s="18"/>
      <c r="FGL36" s="18"/>
      <c r="FGM36" s="39"/>
      <c r="FGN36" s="39"/>
      <c r="FGO36" s="39"/>
      <c r="FGP36" s="39"/>
      <c r="FGQ36" s="40"/>
      <c r="FGR36" s="40"/>
      <c r="FGS36" s="40"/>
      <c r="FGT36" s="40"/>
      <c r="FGU36" s="19"/>
      <c r="FGV36" s="19"/>
      <c r="FGW36" s="18"/>
      <c r="FGX36" s="18"/>
      <c r="FGY36" s="39"/>
      <c r="FGZ36" s="39"/>
      <c r="FHA36" s="39"/>
      <c r="FHB36" s="39"/>
      <c r="FHC36" s="40"/>
      <c r="FHD36" s="40"/>
      <c r="FHE36" s="40"/>
      <c r="FHF36" s="40"/>
      <c r="FHG36" s="19"/>
      <c r="FHH36" s="19"/>
      <c r="FHI36" s="18"/>
      <c r="FHJ36" s="18"/>
      <c r="FHK36" s="39"/>
      <c r="FHL36" s="39"/>
      <c r="FHM36" s="39"/>
      <c r="FHN36" s="39"/>
      <c r="FHO36" s="40"/>
      <c r="FHP36" s="40"/>
      <c r="FHQ36" s="40"/>
      <c r="FHR36" s="40"/>
      <c r="FHS36" s="19"/>
      <c r="FHT36" s="19"/>
      <c r="FHU36" s="18"/>
      <c r="FHV36" s="18"/>
      <c r="FHW36" s="39"/>
      <c r="FHX36" s="39"/>
      <c r="FHY36" s="39"/>
      <c r="FHZ36" s="39"/>
      <c r="FIA36" s="40"/>
      <c r="FIB36" s="40"/>
      <c r="FIC36" s="40"/>
      <c r="FID36" s="40"/>
      <c r="FIE36" s="19"/>
      <c r="FIF36" s="19"/>
      <c r="FIG36" s="18"/>
      <c r="FIH36" s="18"/>
      <c r="FII36" s="39"/>
      <c r="FIJ36" s="39"/>
      <c r="FIK36" s="39"/>
      <c r="FIL36" s="39"/>
      <c r="FIM36" s="40"/>
      <c r="FIN36" s="40"/>
      <c r="FIO36" s="40"/>
      <c r="FIP36" s="40"/>
      <c r="FIQ36" s="19"/>
      <c r="FIR36" s="19"/>
      <c r="FIS36" s="18"/>
      <c r="FIT36" s="18"/>
      <c r="FIU36" s="39"/>
      <c r="FIV36" s="39"/>
      <c r="FIW36" s="39"/>
      <c r="FIX36" s="39"/>
      <c r="FIY36" s="40"/>
      <c r="FIZ36" s="40"/>
      <c r="FJA36" s="40"/>
      <c r="FJB36" s="40"/>
      <c r="FJC36" s="19"/>
      <c r="FJD36" s="19"/>
      <c r="FJE36" s="18"/>
      <c r="FJF36" s="18"/>
      <c r="FJG36" s="39"/>
      <c r="FJH36" s="39"/>
      <c r="FJI36" s="39"/>
      <c r="FJJ36" s="39"/>
      <c r="FJK36" s="40"/>
      <c r="FJL36" s="40"/>
      <c r="FJM36" s="40"/>
      <c r="FJN36" s="40"/>
      <c r="FJO36" s="19"/>
      <c r="FJP36" s="19"/>
      <c r="FJQ36" s="18"/>
      <c r="FJR36" s="18"/>
      <c r="FJS36" s="39"/>
      <c r="FJT36" s="39"/>
      <c r="FJU36" s="39"/>
      <c r="FJV36" s="39"/>
      <c r="FJW36" s="40"/>
      <c r="FJX36" s="40"/>
      <c r="FJY36" s="40"/>
      <c r="FJZ36" s="40"/>
      <c r="FKA36" s="19"/>
      <c r="FKB36" s="19"/>
      <c r="FKC36" s="18"/>
      <c r="FKD36" s="18"/>
      <c r="FKE36" s="39"/>
      <c r="FKF36" s="39"/>
      <c r="FKG36" s="39"/>
      <c r="FKH36" s="39"/>
      <c r="FKI36" s="40"/>
      <c r="FKJ36" s="40"/>
      <c r="FKK36" s="40"/>
      <c r="FKL36" s="40"/>
      <c r="FKM36" s="19"/>
      <c r="FKN36" s="19"/>
      <c r="FKO36" s="18"/>
      <c r="FKP36" s="18"/>
      <c r="FKQ36" s="39"/>
      <c r="FKR36" s="39"/>
      <c r="FKS36" s="39"/>
      <c r="FKT36" s="39"/>
      <c r="FKU36" s="40"/>
      <c r="FKV36" s="40"/>
      <c r="FKW36" s="40"/>
      <c r="FKX36" s="40"/>
      <c r="FKY36" s="19"/>
      <c r="FKZ36" s="19"/>
      <c r="FLA36" s="18"/>
      <c r="FLB36" s="18"/>
      <c r="FLC36" s="39"/>
      <c r="FLD36" s="39"/>
      <c r="FLE36" s="39"/>
      <c r="FLF36" s="39"/>
      <c r="FLG36" s="40"/>
      <c r="FLH36" s="40"/>
      <c r="FLI36" s="40"/>
      <c r="FLJ36" s="40"/>
      <c r="FLK36" s="19"/>
      <c r="FLL36" s="19"/>
      <c r="FLM36" s="18"/>
      <c r="FLN36" s="18"/>
      <c r="FLO36" s="39"/>
      <c r="FLP36" s="39"/>
      <c r="FLQ36" s="39"/>
      <c r="FLR36" s="39"/>
      <c r="FLS36" s="40"/>
      <c r="FLT36" s="40"/>
      <c r="FLU36" s="40"/>
      <c r="FLV36" s="40"/>
      <c r="FLW36" s="19"/>
      <c r="FLX36" s="19"/>
      <c r="FLY36" s="18"/>
      <c r="FLZ36" s="18"/>
      <c r="FMA36" s="39"/>
      <c r="FMB36" s="39"/>
      <c r="FMC36" s="39"/>
      <c r="FMD36" s="39"/>
      <c r="FME36" s="40"/>
      <c r="FMF36" s="40"/>
      <c r="FMG36" s="40"/>
      <c r="FMH36" s="40"/>
      <c r="FMI36" s="19"/>
      <c r="FMJ36" s="19"/>
      <c r="FMK36" s="18"/>
      <c r="FML36" s="18"/>
      <c r="FMM36" s="39"/>
      <c r="FMN36" s="39"/>
      <c r="FMO36" s="39"/>
      <c r="FMP36" s="39"/>
      <c r="FMQ36" s="40"/>
      <c r="FMR36" s="40"/>
      <c r="FMS36" s="40"/>
      <c r="FMT36" s="40"/>
      <c r="FMU36" s="19"/>
      <c r="FMV36" s="19"/>
      <c r="FMW36" s="18"/>
      <c r="FMX36" s="18"/>
      <c r="FMY36" s="39"/>
      <c r="FMZ36" s="39"/>
      <c r="FNA36" s="39"/>
      <c r="FNB36" s="39"/>
      <c r="FNC36" s="40"/>
      <c r="FND36" s="40"/>
      <c r="FNE36" s="40"/>
      <c r="FNF36" s="40"/>
      <c r="FNG36" s="19"/>
      <c r="FNH36" s="19"/>
      <c r="FNI36" s="18"/>
      <c r="FNJ36" s="18"/>
      <c r="FNK36" s="39"/>
      <c r="FNL36" s="39"/>
      <c r="FNM36" s="39"/>
      <c r="FNN36" s="39"/>
      <c r="FNO36" s="40"/>
      <c r="FNP36" s="40"/>
      <c r="FNQ36" s="40"/>
      <c r="FNR36" s="40"/>
      <c r="FNS36" s="19"/>
      <c r="FNT36" s="19"/>
      <c r="FNU36" s="18"/>
      <c r="FNV36" s="18"/>
      <c r="FNW36" s="39"/>
      <c r="FNX36" s="39"/>
      <c r="FNY36" s="39"/>
      <c r="FNZ36" s="39"/>
      <c r="FOA36" s="40"/>
      <c r="FOB36" s="40"/>
      <c r="FOC36" s="40"/>
      <c r="FOD36" s="40"/>
      <c r="FOE36" s="19"/>
      <c r="FOF36" s="19"/>
      <c r="FOG36" s="18"/>
      <c r="FOH36" s="18"/>
      <c r="FOI36" s="39"/>
      <c r="FOJ36" s="39"/>
      <c r="FOK36" s="39"/>
      <c r="FOL36" s="39"/>
      <c r="FOM36" s="40"/>
      <c r="FON36" s="40"/>
      <c r="FOO36" s="40"/>
      <c r="FOP36" s="40"/>
      <c r="FOQ36" s="19"/>
      <c r="FOR36" s="19"/>
      <c r="FOS36" s="18"/>
      <c r="FOT36" s="18"/>
      <c r="FOU36" s="39"/>
      <c r="FOV36" s="39"/>
      <c r="FOW36" s="39"/>
      <c r="FOX36" s="39"/>
      <c r="FOY36" s="40"/>
      <c r="FOZ36" s="40"/>
      <c r="FPA36" s="40"/>
      <c r="FPB36" s="40"/>
      <c r="FPC36" s="19"/>
      <c r="FPD36" s="19"/>
      <c r="FPE36" s="18"/>
      <c r="FPF36" s="18"/>
      <c r="FPG36" s="39"/>
      <c r="FPH36" s="39"/>
      <c r="FPI36" s="39"/>
      <c r="FPJ36" s="39"/>
      <c r="FPK36" s="40"/>
      <c r="FPL36" s="40"/>
      <c r="FPM36" s="40"/>
      <c r="FPN36" s="40"/>
      <c r="FPO36" s="19"/>
      <c r="FPP36" s="19"/>
      <c r="FPQ36" s="18"/>
      <c r="FPR36" s="18"/>
      <c r="FPS36" s="39"/>
      <c r="FPT36" s="39"/>
      <c r="FPU36" s="39"/>
      <c r="FPV36" s="39"/>
      <c r="FPW36" s="40"/>
      <c r="FPX36" s="40"/>
      <c r="FPY36" s="40"/>
      <c r="FPZ36" s="40"/>
      <c r="FQA36" s="19"/>
      <c r="FQB36" s="19"/>
      <c r="FQC36" s="18"/>
      <c r="FQD36" s="18"/>
      <c r="FQE36" s="39"/>
      <c r="FQF36" s="39"/>
      <c r="FQG36" s="39"/>
      <c r="FQH36" s="39"/>
      <c r="FQI36" s="40"/>
      <c r="FQJ36" s="40"/>
      <c r="FQK36" s="40"/>
      <c r="FQL36" s="40"/>
      <c r="FQM36" s="19"/>
      <c r="FQN36" s="19"/>
      <c r="FQO36" s="18"/>
      <c r="FQP36" s="18"/>
      <c r="FQQ36" s="39"/>
      <c r="FQR36" s="39"/>
      <c r="FQS36" s="39"/>
      <c r="FQT36" s="39"/>
      <c r="FQU36" s="40"/>
      <c r="FQV36" s="40"/>
      <c r="FQW36" s="40"/>
      <c r="FQX36" s="40"/>
      <c r="FQY36" s="19"/>
      <c r="FQZ36" s="19"/>
      <c r="FRA36" s="18"/>
      <c r="FRB36" s="18"/>
      <c r="FRC36" s="39"/>
      <c r="FRD36" s="39"/>
      <c r="FRE36" s="39"/>
      <c r="FRF36" s="39"/>
      <c r="FRG36" s="40"/>
      <c r="FRH36" s="40"/>
      <c r="FRI36" s="40"/>
      <c r="FRJ36" s="40"/>
      <c r="FRK36" s="19"/>
      <c r="FRL36" s="19"/>
      <c r="FRM36" s="18"/>
      <c r="FRN36" s="18"/>
      <c r="FRO36" s="39"/>
      <c r="FRP36" s="39"/>
      <c r="FRQ36" s="39"/>
      <c r="FRR36" s="39"/>
      <c r="FRS36" s="40"/>
      <c r="FRT36" s="40"/>
      <c r="FRU36" s="40"/>
      <c r="FRV36" s="40"/>
      <c r="FRW36" s="19"/>
      <c r="FRX36" s="19"/>
      <c r="FRY36" s="18"/>
      <c r="FRZ36" s="18"/>
      <c r="FSA36" s="39"/>
      <c r="FSB36" s="39"/>
      <c r="FSC36" s="39"/>
      <c r="FSD36" s="39"/>
      <c r="FSE36" s="40"/>
      <c r="FSF36" s="40"/>
      <c r="FSG36" s="40"/>
      <c r="FSH36" s="40"/>
      <c r="FSI36" s="19"/>
      <c r="FSJ36" s="19"/>
      <c r="FSK36" s="18"/>
      <c r="FSL36" s="18"/>
      <c r="FSM36" s="39"/>
      <c r="FSN36" s="39"/>
      <c r="FSO36" s="39"/>
      <c r="FSP36" s="39"/>
      <c r="FSQ36" s="40"/>
      <c r="FSR36" s="40"/>
      <c r="FSS36" s="40"/>
      <c r="FST36" s="40"/>
      <c r="FSU36" s="19"/>
      <c r="FSV36" s="19"/>
      <c r="FSW36" s="18"/>
      <c r="FSX36" s="18"/>
      <c r="FSY36" s="39"/>
      <c r="FSZ36" s="39"/>
      <c r="FTA36" s="39"/>
      <c r="FTB36" s="39"/>
      <c r="FTC36" s="40"/>
      <c r="FTD36" s="40"/>
      <c r="FTE36" s="40"/>
      <c r="FTF36" s="40"/>
      <c r="FTG36" s="19"/>
      <c r="FTH36" s="19"/>
      <c r="FTI36" s="18"/>
      <c r="FTJ36" s="18"/>
      <c r="FTK36" s="39"/>
      <c r="FTL36" s="39"/>
      <c r="FTM36" s="39"/>
      <c r="FTN36" s="39"/>
      <c r="FTO36" s="40"/>
      <c r="FTP36" s="40"/>
      <c r="FTQ36" s="40"/>
      <c r="FTR36" s="40"/>
      <c r="FTS36" s="19"/>
      <c r="FTT36" s="19"/>
      <c r="FTU36" s="18"/>
      <c r="FTV36" s="18"/>
      <c r="FTW36" s="39"/>
      <c r="FTX36" s="39"/>
      <c r="FTY36" s="39"/>
      <c r="FTZ36" s="39"/>
      <c r="FUA36" s="40"/>
      <c r="FUB36" s="40"/>
      <c r="FUC36" s="40"/>
      <c r="FUD36" s="40"/>
      <c r="FUE36" s="19"/>
      <c r="FUF36" s="19"/>
      <c r="FUG36" s="18"/>
      <c r="FUH36" s="18"/>
      <c r="FUI36" s="39"/>
      <c r="FUJ36" s="39"/>
      <c r="FUK36" s="39"/>
      <c r="FUL36" s="39"/>
      <c r="FUM36" s="40"/>
      <c r="FUN36" s="40"/>
      <c r="FUO36" s="40"/>
      <c r="FUP36" s="40"/>
      <c r="FUQ36" s="19"/>
      <c r="FUR36" s="19"/>
      <c r="FUS36" s="18"/>
      <c r="FUT36" s="18"/>
      <c r="FUU36" s="39"/>
      <c r="FUV36" s="39"/>
      <c r="FUW36" s="39"/>
      <c r="FUX36" s="39"/>
      <c r="FUY36" s="40"/>
      <c r="FUZ36" s="40"/>
      <c r="FVA36" s="40"/>
      <c r="FVB36" s="40"/>
      <c r="FVC36" s="19"/>
      <c r="FVD36" s="19"/>
      <c r="FVE36" s="18"/>
      <c r="FVF36" s="18"/>
      <c r="FVG36" s="39"/>
      <c r="FVH36" s="39"/>
      <c r="FVI36" s="39"/>
      <c r="FVJ36" s="39"/>
      <c r="FVK36" s="40"/>
      <c r="FVL36" s="40"/>
      <c r="FVM36" s="40"/>
      <c r="FVN36" s="40"/>
      <c r="FVO36" s="19"/>
      <c r="FVP36" s="19"/>
      <c r="FVQ36" s="18"/>
      <c r="FVR36" s="18"/>
      <c r="FVS36" s="39"/>
      <c r="FVT36" s="39"/>
      <c r="FVU36" s="39"/>
      <c r="FVV36" s="39"/>
      <c r="FVW36" s="40"/>
      <c r="FVX36" s="40"/>
      <c r="FVY36" s="40"/>
      <c r="FVZ36" s="40"/>
      <c r="FWA36" s="19"/>
      <c r="FWB36" s="19"/>
      <c r="FWC36" s="18"/>
      <c r="FWD36" s="18"/>
      <c r="FWE36" s="39"/>
      <c r="FWF36" s="39"/>
      <c r="FWG36" s="39"/>
      <c r="FWH36" s="39"/>
      <c r="FWI36" s="40"/>
      <c r="FWJ36" s="40"/>
      <c r="FWK36" s="40"/>
      <c r="FWL36" s="40"/>
      <c r="FWM36" s="19"/>
      <c r="FWN36" s="19"/>
      <c r="FWO36" s="18"/>
      <c r="FWP36" s="18"/>
      <c r="FWQ36" s="39"/>
      <c r="FWR36" s="39"/>
      <c r="FWS36" s="39"/>
      <c r="FWT36" s="39"/>
      <c r="FWU36" s="40"/>
      <c r="FWV36" s="40"/>
      <c r="FWW36" s="40"/>
      <c r="FWX36" s="40"/>
      <c r="FWY36" s="19"/>
      <c r="FWZ36" s="19"/>
      <c r="FXA36" s="18"/>
      <c r="FXB36" s="18"/>
      <c r="FXC36" s="39"/>
      <c r="FXD36" s="39"/>
      <c r="FXE36" s="39"/>
      <c r="FXF36" s="39"/>
      <c r="FXG36" s="40"/>
      <c r="FXH36" s="40"/>
      <c r="FXI36" s="40"/>
      <c r="FXJ36" s="40"/>
      <c r="FXK36" s="19"/>
      <c r="FXL36" s="19"/>
      <c r="FXM36" s="18"/>
      <c r="FXN36" s="18"/>
      <c r="FXO36" s="39"/>
      <c r="FXP36" s="39"/>
      <c r="FXQ36" s="39"/>
      <c r="FXR36" s="39"/>
      <c r="FXS36" s="40"/>
      <c r="FXT36" s="40"/>
      <c r="FXU36" s="40"/>
      <c r="FXV36" s="40"/>
      <c r="FXW36" s="19"/>
      <c r="FXX36" s="19"/>
      <c r="FXY36" s="18"/>
      <c r="FXZ36" s="18"/>
      <c r="FYA36" s="39"/>
      <c r="FYB36" s="39"/>
      <c r="FYC36" s="39"/>
      <c r="FYD36" s="39"/>
      <c r="FYE36" s="40"/>
      <c r="FYF36" s="40"/>
      <c r="FYG36" s="40"/>
      <c r="FYH36" s="40"/>
      <c r="FYI36" s="19"/>
      <c r="FYJ36" s="19"/>
      <c r="FYK36" s="18"/>
      <c r="FYL36" s="18"/>
      <c r="FYM36" s="39"/>
      <c r="FYN36" s="39"/>
      <c r="FYO36" s="39"/>
      <c r="FYP36" s="39"/>
      <c r="FYQ36" s="40"/>
      <c r="FYR36" s="40"/>
      <c r="FYS36" s="40"/>
      <c r="FYT36" s="40"/>
      <c r="FYU36" s="19"/>
      <c r="FYV36" s="19"/>
      <c r="FYW36" s="18"/>
      <c r="FYX36" s="18"/>
      <c r="FYY36" s="39"/>
      <c r="FYZ36" s="39"/>
      <c r="FZA36" s="39"/>
      <c r="FZB36" s="39"/>
      <c r="FZC36" s="40"/>
      <c r="FZD36" s="40"/>
      <c r="FZE36" s="40"/>
      <c r="FZF36" s="40"/>
      <c r="FZG36" s="19"/>
      <c r="FZH36" s="19"/>
      <c r="FZI36" s="18"/>
      <c r="FZJ36" s="18"/>
      <c r="FZK36" s="39"/>
      <c r="FZL36" s="39"/>
      <c r="FZM36" s="39"/>
      <c r="FZN36" s="39"/>
      <c r="FZO36" s="40"/>
      <c r="FZP36" s="40"/>
      <c r="FZQ36" s="40"/>
      <c r="FZR36" s="40"/>
      <c r="FZS36" s="19"/>
      <c r="FZT36" s="19"/>
      <c r="FZU36" s="18"/>
      <c r="FZV36" s="18"/>
      <c r="FZW36" s="39"/>
      <c r="FZX36" s="39"/>
      <c r="FZY36" s="39"/>
      <c r="FZZ36" s="39"/>
      <c r="GAA36" s="40"/>
      <c r="GAB36" s="40"/>
      <c r="GAC36" s="40"/>
      <c r="GAD36" s="40"/>
      <c r="GAE36" s="19"/>
      <c r="GAF36" s="19"/>
      <c r="GAG36" s="18"/>
      <c r="GAH36" s="18"/>
      <c r="GAI36" s="39"/>
      <c r="GAJ36" s="39"/>
      <c r="GAK36" s="39"/>
      <c r="GAL36" s="39"/>
      <c r="GAM36" s="40"/>
      <c r="GAN36" s="40"/>
      <c r="GAO36" s="40"/>
      <c r="GAP36" s="40"/>
      <c r="GAQ36" s="19"/>
      <c r="GAR36" s="19"/>
      <c r="GAS36" s="18"/>
      <c r="GAT36" s="18"/>
      <c r="GAU36" s="39"/>
      <c r="GAV36" s="39"/>
      <c r="GAW36" s="39"/>
      <c r="GAX36" s="39"/>
      <c r="GAY36" s="40"/>
      <c r="GAZ36" s="40"/>
      <c r="GBA36" s="40"/>
      <c r="GBB36" s="40"/>
      <c r="GBC36" s="19"/>
      <c r="GBD36" s="19"/>
      <c r="GBE36" s="18"/>
      <c r="GBF36" s="18"/>
      <c r="GBG36" s="39"/>
      <c r="GBH36" s="39"/>
      <c r="GBI36" s="39"/>
      <c r="GBJ36" s="39"/>
      <c r="GBK36" s="40"/>
      <c r="GBL36" s="40"/>
      <c r="GBM36" s="40"/>
      <c r="GBN36" s="40"/>
      <c r="GBO36" s="19"/>
      <c r="GBP36" s="19"/>
      <c r="GBQ36" s="18"/>
      <c r="GBR36" s="18"/>
      <c r="GBS36" s="39"/>
      <c r="GBT36" s="39"/>
      <c r="GBU36" s="39"/>
      <c r="GBV36" s="39"/>
      <c r="GBW36" s="40"/>
      <c r="GBX36" s="40"/>
      <c r="GBY36" s="40"/>
      <c r="GBZ36" s="40"/>
      <c r="GCA36" s="19"/>
      <c r="GCB36" s="19"/>
      <c r="GCC36" s="18"/>
      <c r="GCD36" s="18"/>
      <c r="GCE36" s="39"/>
      <c r="GCF36" s="39"/>
      <c r="GCG36" s="39"/>
      <c r="GCH36" s="39"/>
      <c r="GCI36" s="40"/>
      <c r="GCJ36" s="40"/>
      <c r="GCK36" s="40"/>
      <c r="GCL36" s="40"/>
      <c r="GCM36" s="19"/>
      <c r="GCN36" s="19"/>
      <c r="GCO36" s="18"/>
      <c r="GCP36" s="18"/>
      <c r="GCQ36" s="39"/>
      <c r="GCR36" s="39"/>
      <c r="GCS36" s="39"/>
      <c r="GCT36" s="39"/>
      <c r="GCU36" s="40"/>
      <c r="GCV36" s="40"/>
      <c r="GCW36" s="40"/>
      <c r="GCX36" s="40"/>
      <c r="GCY36" s="19"/>
      <c r="GCZ36" s="19"/>
      <c r="GDA36" s="18"/>
      <c r="GDB36" s="18"/>
      <c r="GDC36" s="39"/>
      <c r="GDD36" s="39"/>
      <c r="GDE36" s="39"/>
      <c r="GDF36" s="39"/>
      <c r="GDG36" s="40"/>
      <c r="GDH36" s="40"/>
      <c r="GDI36" s="40"/>
      <c r="GDJ36" s="40"/>
      <c r="GDK36" s="19"/>
      <c r="GDL36" s="19"/>
      <c r="GDM36" s="18"/>
      <c r="GDN36" s="18"/>
      <c r="GDO36" s="39"/>
      <c r="GDP36" s="39"/>
      <c r="GDQ36" s="39"/>
      <c r="GDR36" s="39"/>
      <c r="GDS36" s="40"/>
      <c r="GDT36" s="40"/>
      <c r="GDU36" s="40"/>
      <c r="GDV36" s="40"/>
      <c r="GDW36" s="19"/>
      <c r="GDX36" s="19"/>
      <c r="GDY36" s="18"/>
      <c r="GDZ36" s="18"/>
      <c r="GEA36" s="39"/>
      <c r="GEB36" s="39"/>
      <c r="GEC36" s="39"/>
      <c r="GED36" s="39"/>
      <c r="GEE36" s="40"/>
      <c r="GEF36" s="40"/>
      <c r="GEG36" s="40"/>
      <c r="GEH36" s="40"/>
      <c r="GEI36" s="19"/>
      <c r="GEJ36" s="19"/>
      <c r="GEK36" s="18"/>
      <c r="GEL36" s="18"/>
      <c r="GEM36" s="39"/>
      <c r="GEN36" s="39"/>
      <c r="GEO36" s="39"/>
      <c r="GEP36" s="39"/>
      <c r="GEQ36" s="40"/>
      <c r="GER36" s="40"/>
      <c r="GES36" s="40"/>
      <c r="GET36" s="40"/>
      <c r="GEU36" s="19"/>
      <c r="GEV36" s="19"/>
      <c r="GEW36" s="18"/>
      <c r="GEX36" s="18"/>
      <c r="GEY36" s="39"/>
      <c r="GEZ36" s="39"/>
      <c r="GFA36" s="39"/>
      <c r="GFB36" s="39"/>
      <c r="GFC36" s="40"/>
      <c r="GFD36" s="40"/>
      <c r="GFE36" s="40"/>
      <c r="GFF36" s="40"/>
      <c r="GFG36" s="19"/>
      <c r="GFH36" s="19"/>
      <c r="GFI36" s="18"/>
      <c r="GFJ36" s="18"/>
      <c r="GFK36" s="39"/>
      <c r="GFL36" s="39"/>
      <c r="GFM36" s="39"/>
      <c r="GFN36" s="39"/>
      <c r="GFO36" s="40"/>
      <c r="GFP36" s="40"/>
      <c r="GFQ36" s="40"/>
      <c r="GFR36" s="40"/>
      <c r="GFS36" s="19"/>
      <c r="GFT36" s="19"/>
      <c r="GFU36" s="18"/>
      <c r="GFV36" s="18"/>
      <c r="GFW36" s="39"/>
      <c r="GFX36" s="39"/>
      <c r="GFY36" s="39"/>
      <c r="GFZ36" s="39"/>
      <c r="GGA36" s="40"/>
      <c r="GGB36" s="40"/>
      <c r="GGC36" s="40"/>
      <c r="GGD36" s="40"/>
      <c r="GGE36" s="19"/>
      <c r="GGF36" s="19"/>
      <c r="GGG36" s="18"/>
      <c r="GGH36" s="18"/>
      <c r="GGI36" s="39"/>
      <c r="GGJ36" s="39"/>
      <c r="GGK36" s="39"/>
      <c r="GGL36" s="39"/>
      <c r="GGM36" s="40"/>
      <c r="GGN36" s="40"/>
      <c r="GGO36" s="40"/>
      <c r="GGP36" s="40"/>
      <c r="GGQ36" s="19"/>
      <c r="GGR36" s="19"/>
      <c r="GGS36" s="18"/>
      <c r="GGT36" s="18"/>
      <c r="GGU36" s="39"/>
      <c r="GGV36" s="39"/>
      <c r="GGW36" s="39"/>
      <c r="GGX36" s="39"/>
      <c r="GGY36" s="40"/>
      <c r="GGZ36" s="40"/>
      <c r="GHA36" s="40"/>
      <c r="GHB36" s="40"/>
      <c r="GHC36" s="19"/>
      <c r="GHD36" s="19"/>
      <c r="GHE36" s="18"/>
      <c r="GHF36" s="18"/>
      <c r="GHG36" s="39"/>
      <c r="GHH36" s="39"/>
      <c r="GHI36" s="39"/>
      <c r="GHJ36" s="39"/>
      <c r="GHK36" s="40"/>
      <c r="GHL36" s="40"/>
      <c r="GHM36" s="40"/>
      <c r="GHN36" s="40"/>
      <c r="GHO36" s="19"/>
      <c r="GHP36" s="19"/>
      <c r="GHQ36" s="18"/>
      <c r="GHR36" s="18"/>
      <c r="GHS36" s="39"/>
      <c r="GHT36" s="39"/>
      <c r="GHU36" s="39"/>
      <c r="GHV36" s="39"/>
      <c r="GHW36" s="40"/>
      <c r="GHX36" s="40"/>
      <c r="GHY36" s="40"/>
      <c r="GHZ36" s="40"/>
      <c r="GIA36" s="19"/>
      <c r="GIB36" s="19"/>
      <c r="GIC36" s="18"/>
      <c r="GID36" s="18"/>
      <c r="GIE36" s="39"/>
      <c r="GIF36" s="39"/>
      <c r="GIG36" s="39"/>
      <c r="GIH36" s="39"/>
      <c r="GII36" s="40"/>
      <c r="GIJ36" s="40"/>
      <c r="GIK36" s="40"/>
      <c r="GIL36" s="40"/>
      <c r="GIM36" s="19"/>
      <c r="GIN36" s="19"/>
      <c r="GIO36" s="18"/>
      <c r="GIP36" s="18"/>
      <c r="GIQ36" s="39"/>
      <c r="GIR36" s="39"/>
      <c r="GIS36" s="39"/>
      <c r="GIT36" s="39"/>
      <c r="GIU36" s="40"/>
      <c r="GIV36" s="40"/>
      <c r="GIW36" s="40"/>
      <c r="GIX36" s="40"/>
      <c r="GIY36" s="19"/>
      <c r="GIZ36" s="19"/>
      <c r="GJA36" s="18"/>
      <c r="GJB36" s="18"/>
      <c r="GJC36" s="39"/>
      <c r="GJD36" s="39"/>
      <c r="GJE36" s="39"/>
      <c r="GJF36" s="39"/>
      <c r="GJG36" s="40"/>
      <c r="GJH36" s="40"/>
      <c r="GJI36" s="40"/>
      <c r="GJJ36" s="40"/>
      <c r="GJK36" s="19"/>
      <c r="GJL36" s="19"/>
      <c r="GJM36" s="18"/>
      <c r="GJN36" s="18"/>
      <c r="GJO36" s="39"/>
      <c r="GJP36" s="39"/>
      <c r="GJQ36" s="39"/>
      <c r="GJR36" s="39"/>
      <c r="GJS36" s="40"/>
      <c r="GJT36" s="40"/>
      <c r="GJU36" s="40"/>
      <c r="GJV36" s="40"/>
      <c r="GJW36" s="19"/>
      <c r="GJX36" s="19"/>
      <c r="GJY36" s="18"/>
      <c r="GJZ36" s="18"/>
      <c r="GKA36" s="39"/>
      <c r="GKB36" s="39"/>
      <c r="GKC36" s="39"/>
      <c r="GKD36" s="39"/>
      <c r="GKE36" s="40"/>
      <c r="GKF36" s="40"/>
      <c r="GKG36" s="40"/>
      <c r="GKH36" s="40"/>
      <c r="GKI36" s="19"/>
      <c r="GKJ36" s="19"/>
      <c r="GKK36" s="18"/>
      <c r="GKL36" s="18"/>
      <c r="GKM36" s="39"/>
      <c r="GKN36" s="39"/>
      <c r="GKO36" s="39"/>
      <c r="GKP36" s="39"/>
      <c r="GKQ36" s="40"/>
      <c r="GKR36" s="40"/>
      <c r="GKS36" s="40"/>
      <c r="GKT36" s="40"/>
      <c r="GKU36" s="19"/>
      <c r="GKV36" s="19"/>
      <c r="GKW36" s="18"/>
      <c r="GKX36" s="18"/>
      <c r="GKY36" s="39"/>
      <c r="GKZ36" s="39"/>
      <c r="GLA36" s="39"/>
      <c r="GLB36" s="39"/>
      <c r="GLC36" s="40"/>
      <c r="GLD36" s="40"/>
      <c r="GLE36" s="40"/>
      <c r="GLF36" s="40"/>
      <c r="GLG36" s="19"/>
      <c r="GLH36" s="19"/>
      <c r="GLI36" s="18"/>
      <c r="GLJ36" s="18"/>
      <c r="GLK36" s="39"/>
      <c r="GLL36" s="39"/>
      <c r="GLM36" s="39"/>
      <c r="GLN36" s="39"/>
      <c r="GLO36" s="40"/>
      <c r="GLP36" s="40"/>
      <c r="GLQ36" s="40"/>
      <c r="GLR36" s="40"/>
      <c r="GLS36" s="19"/>
      <c r="GLT36" s="19"/>
      <c r="GLU36" s="18"/>
      <c r="GLV36" s="18"/>
      <c r="GLW36" s="39"/>
      <c r="GLX36" s="39"/>
      <c r="GLY36" s="39"/>
      <c r="GLZ36" s="39"/>
      <c r="GMA36" s="40"/>
      <c r="GMB36" s="40"/>
      <c r="GMC36" s="40"/>
      <c r="GMD36" s="40"/>
      <c r="GME36" s="19"/>
      <c r="GMF36" s="19"/>
      <c r="GMG36" s="18"/>
      <c r="GMH36" s="18"/>
      <c r="GMI36" s="39"/>
      <c r="GMJ36" s="39"/>
      <c r="GMK36" s="39"/>
      <c r="GML36" s="39"/>
      <c r="GMM36" s="40"/>
      <c r="GMN36" s="40"/>
      <c r="GMO36" s="40"/>
      <c r="GMP36" s="40"/>
      <c r="GMQ36" s="19"/>
      <c r="GMR36" s="19"/>
      <c r="GMS36" s="18"/>
      <c r="GMT36" s="18"/>
      <c r="GMU36" s="39"/>
      <c r="GMV36" s="39"/>
      <c r="GMW36" s="39"/>
      <c r="GMX36" s="39"/>
      <c r="GMY36" s="40"/>
      <c r="GMZ36" s="40"/>
      <c r="GNA36" s="40"/>
      <c r="GNB36" s="40"/>
      <c r="GNC36" s="19"/>
      <c r="GND36" s="19"/>
      <c r="GNE36" s="18"/>
      <c r="GNF36" s="18"/>
      <c r="GNG36" s="39"/>
      <c r="GNH36" s="39"/>
      <c r="GNI36" s="39"/>
      <c r="GNJ36" s="39"/>
      <c r="GNK36" s="40"/>
      <c r="GNL36" s="40"/>
      <c r="GNM36" s="40"/>
      <c r="GNN36" s="40"/>
      <c r="GNO36" s="19"/>
      <c r="GNP36" s="19"/>
      <c r="GNQ36" s="18"/>
      <c r="GNR36" s="18"/>
      <c r="GNS36" s="39"/>
      <c r="GNT36" s="39"/>
      <c r="GNU36" s="39"/>
      <c r="GNV36" s="39"/>
      <c r="GNW36" s="40"/>
      <c r="GNX36" s="40"/>
      <c r="GNY36" s="40"/>
      <c r="GNZ36" s="40"/>
      <c r="GOA36" s="19"/>
      <c r="GOB36" s="19"/>
      <c r="GOC36" s="18"/>
      <c r="GOD36" s="18"/>
      <c r="GOE36" s="39"/>
      <c r="GOF36" s="39"/>
      <c r="GOG36" s="39"/>
      <c r="GOH36" s="39"/>
      <c r="GOI36" s="40"/>
      <c r="GOJ36" s="40"/>
      <c r="GOK36" s="40"/>
      <c r="GOL36" s="40"/>
      <c r="GOM36" s="19"/>
      <c r="GON36" s="19"/>
      <c r="GOO36" s="18"/>
      <c r="GOP36" s="18"/>
      <c r="GOQ36" s="39"/>
      <c r="GOR36" s="39"/>
      <c r="GOS36" s="39"/>
      <c r="GOT36" s="39"/>
      <c r="GOU36" s="40"/>
      <c r="GOV36" s="40"/>
      <c r="GOW36" s="40"/>
      <c r="GOX36" s="40"/>
      <c r="GOY36" s="19"/>
      <c r="GOZ36" s="19"/>
      <c r="GPA36" s="18"/>
      <c r="GPB36" s="18"/>
      <c r="GPC36" s="39"/>
      <c r="GPD36" s="39"/>
      <c r="GPE36" s="39"/>
      <c r="GPF36" s="39"/>
      <c r="GPG36" s="40"/>
      <c r="GPH36" s="40"/>
      <c r="GPI36" s="40"/>
      <c r="GPJ36" s="40"/>
      <c r="GPK36" s="19"/>
      <c r="GPL36" s="19"/>
      <c r="GPM36" s="18"/>
      <c r="GPN36" s="18"/>
      <c r="GPO36" s="39"/>
      <c r="GPP36" s="39"/>
      <c r="GPQ36" s="39"/>
      <c r="GPR36" s="39"/>
      <c r="GPS36" s="40"/>
      <c r="GPT36" s="40"/>
      <c r="GPU36" s="40"/>
      <c r="GPV36" s="40"/>
      <c r="GPW36" s="19"/>
      <c r="GPX36" s="19"/>
      <c r="GPY36" s="18"/>
      <c r="GPZ36" s="18"/>
      <c r="GQA36" s="39"/>
      <c r="GQB36" s="39"/>
      <c r="GQC36" s="39"/>
      <c r="GQD36" s="39"/>
      <c r="GQE36" s="40"/>
      <c r="GQF36" s="40"/>
      <c r="GQG36" s="40"/>
      <c r="GQH36" s="40"/>
      <c r="GQI36" s="19"/>
      <c r="GQJ36" s="19"/>
      <c r="GQK36" s="18"/>
      <c r="GQL36" s="18"/>
      <c r="GQM36" s="39"/>
      <c r="GQN36" s="39"/>
      <c r="GQO36" s="39"/>
      <c r="GQP36" s="39"/>
      <c r="GQQ36" s="40"/>
      <c r="GQR36" s="40"/>
      <c r="GQS36" s="40"/>
      <c r="GQT36" s="40"/>
      <c r="GQU36" s="19"/>
      <c r="GQV36" s="19"/>
      <c r="GQW36" s="18"/>
      <c r="GQX36" s="18"/>
      <c r="GQY36" s="39"/>
      <c r="GQZ36" s="39"/>
      <c r="GRA36" s="39"/>
      <c r="GRB36" s="39"/>
      <c r="GRC36" s="40"/>
      <c r="GRD36" s="40"/>
      <c r="GRE36" s="40"/>
      <c r="GRF36" s="40"/>
      <c r="GRG36" s="19"/>
      <c r="GRH36" s="19"/>
      <c r="GRI36" s="18"/>
      <c r="GRJ36" s="18"/>
      <c r="GRK36" s="39"/>
      <c r="GRL36" s="39"/>
      <c r="GRM36" s="39"/>
      <c r="GRN36" s="39"/>
      <c r="GRO36" s="40"/>
      <c r="GRP36" s="40"/>
      <c r="GRQ36" s="40"/>
      <c r="GRR36" s="40"/>
      <c r="GRS36" s="19"/>
      <c r="GRT36" s="19"/>
      <c r="GRU36" s="18"/>
      <c r="GRV36" s="18"/>
      <c r="GRW36" s="39"/>
      <c r="GRX36" s="39"/>
      <c r="GRY36" s="39"/>
      <c r="GRZ36" s="39"/>
      <c r="GSA36" s="40"/>
      <c r="GSB36" s="40"/>
      <c r="GSC36" s="40"/>
      <c r="GSD36" s="40"/>
      <c r="GSE36" s="19"/>
      <c r="GSF36" s="19"/>
      <c r="GSG36" s="18"/>
      <c r="GSH36" s="18"/>
      <c r="GSI36" s="39"/>
      <c r="GSJ36" s="39"/>
      <c r="GSK36" s="39"/>
      <c r="GSL36" s="39"/>
      <c r="GSM36" s="40"/>
      <c r="GSN36" s="40"/>
      <c r="GSO36" s="40"/>
      <c r="GSP36" s="40"/>
      <c r="GSQ36" s="19"/>
      <c r="GSR36" s="19"/>
      <c r="GSS36" s="18"/>
      <c r="GST36" s="18"/>
      <c r="GSU36" s="39"/>
      <c r="GSV36" s="39"/>
      <c r="GSW36" s="39"/>
      <c r="GSX36" s="39"/>
      <c r="GSY36" s="40"/>
      <c r="GSZ36" s="40"/>
      <c r="GTA36" s="40"/>
      <c r="GTB36" s="40"/>
      <c r="GTC36" s="19"/>
      <c r="GTD36" s="19"/>
      <c r="GTE36" s="18"/>
      <c r="GTF36" s="18"/>
      <c r="GTG36" s="39"/>
      <c r="GTH36" s="39"/>
      <c r="GTI36" s="39"/>
      <c r="GTJ36" s="39"/>
      <c r="GTK36" s="40"/>
      <c r="GTL36" s="40"/>
      <c r="GTM36" s="40"/>
      <c r="GTN36" s="40"/>
      <c r="GTO36" s="19"/>
      <c r="GTP36" s="19"/>
      <c r="GTQ36" s="18"/>
      <c r="GTR36" s="18"/>
      <c r="GTS36" s="39"/>
      <c r="GTT36" s="39"/>
      <c r="GTU36" s="39"/>
      <c r="GTV36" s="39"/>
      <c r="GTW36" s="40"/>
      <c r="GTX36" s="40"/>
      <c r="GTY36" s="40"/>
      <c r="GTZ36" s="40"/>
      <c r="GUA36" s="19"/>
      <c r="GUB36" s="19"/>
      <c r="GUC36" s="18"/>
      <c r="GUD36" s="18"/>
      <c r="GUE36" s="39"/>
      <c r="GUF36" s="39"/>
      <c r="GUG36" s="39"/>
      <c r="GUH36" s="39"/>
      <c r="GUI36" s="40"/>
      <c r="GUJ36" s="40"/>
      <c r="GUK36" s="40"/>
      <c r="GUL36" s="40"/>
      <c r="GUM36" s="19"/>
      <c r="GUN36" s="19"/>
      <c r="GUO36" s="18"/>
      <c r="GUP36" s="18"/>
      <c r="GUQ36" s="39"/>
      <c r="GUR36" s="39"/>
      <c r="GUS36" s="39"/>
      <c r="GUT36" s="39"/>
      <c r="GUU36" s="40"/>
      <c r="GUV36" s="40"/>
      <c r="GUW36" s="40"/>
      <c r="GUX36" s="40"/>
      <c r="GUY36" s="19"/>
      <c r="GUZ36" s="19"/>
      <c r="GVA36" s="18"/>
      <c r="GVB36" s="18"/>
      <c r="GVC36" s="39"/>
      <c r="GVD36" s="39"/>
      <c r="GVE36" s="39"/>
      <c r="GVF36" s="39"/>
      <c r="GVG36" s="40"/>
      <c r="GVH36" s="40"/>
      <c r="GVI36" s="40"/>
      <c r="GVJ36" s="40"/>
      <c r="GVK36" s="19"/>
      <c r="GVL36" s="19"/>
      <c r="GVM36" s="18"/>
      <c r="GVN36" s="18"/>
      <c r="GVO36" s="39"/>
      <c r="GVP36" s="39"/>
      <c r="GVQ36" s="39"/>
      <c r="GVR36" s="39"/>
      <c r="GVS36" s="40"/>
      <c r="GVT36" s="40"/>
      <c r="GVU36" s="40"/>
      <c r="GVV36" s="40"/>
      <c r="GVW36" s="19"/>
      <c r="GVX36" s="19"/>
      <c r="GVY36" s="18"/>
      <c r="GVZ36" s="18"/>
      <c r="GWA36" s="39"/>
      <c r="GWB36" s="39"/>
      <c r="GWC36" s="39"/>
      <c r="GWD36" s="39"/>
      <c r="GWE36" s="40"/>
      <c r="GWF36" s="40"/>
      <c r="GWG36" s="40"/>
      <c r="GWH36" s="40"/>
      <c r="GWI36" s="19"/>
      <c r="GWJ36" s="19"/>
      <c r="GWK36" s="18"/>
      <c r="GWL36" s="18"/>
      <c r="GWM36" s="39"/>
      <c r="GWN36" s="39"/>
      <c r="GWO36" s="39"/>
      <c r="GWP36" s="39"/>
      <c r="GWQ36" s="40"/>
      <c r="GWR36" s="40"/>
      <c r="GWS36" s="40"/>
      <c r="GWT36" s="40"/>
      <c r="GWU36" s="19"/>
      <c r="GWV36" s="19"/>
      <c r="GWW36" s="18"/>
      <c r="GWX36" s="18"/>
      <c r="GWY36" s="39"/>
      <c r="GWZ36" s="39"/>
      <c r="GXA36" s="39"/>
      <c r="GXB36" s="39"/>
      <c r="GXC36" s="40"/>
      <c r="GXD36" s="40"/>
      <c r="GXE36" s="40"/>
      <c r="GXF36" s="40"/>
      <c r="GXG36" s="19"/>
      <c r="GXH36" s="19"/>
      <c r="GXI36" s="18"/>
      <c r="GXJ36" s="18"/>
      <c r="GXK36" s="39"/>
      <c r="GXL36" s="39"/>
      <c r="GXM36" s="39"/>
      <c r="GXN36" s="39"/>
      <c r="GXO36" s="40"/>
      <c r="GXP36" s="40"/>
      <c r="GXQ36" s="40"/>
      <c r="GXR36" s="40"/>
      <c r="GXS36" s="19"/>
      <c r="GXT36" s="19"/>
      <c r="GXU36" s="18"/>
      <c r="GXV36" s="18"/>
      <c r="GXW36" s="39"/>
      <c r="GXX36" s="39"/>
      <c r="GXY36" s="39"/>
      <c r="GXZ36" s="39"/>
      <c r="GYA36" s="40"/>
      <c r="GYB36" s="40"/>
      <c r="GYC36" s="40"/>
      <c r="GYD36" s="40"/>
      <c r="GYE36" s="19"/>
      <c r="GYF36" s="19"/>
      <c r="GYG36" s="18"/>
      <c r="GYH36" s="18"/>
      <c r="GYI36" s="39"/>
      <c r="GYJ36" s="39"/>
      <c r="GYK36" s="39"/>
      <c r="GYL36" s="39"/>
      <c r="GYM36" s="40"/>
      <c r="GYN36" s="40"/>
      <c r="GYO36" s="40"/>
      <c r="GYP36" s="40"/>
      <c r="GYQ36" s="19"/>
      <c r="GYR36" s="19"/>
      <c r="GYS36" s="18"/>
      <c r="GYT36" s="18"/>
      <c r="GYU36" s="39"/>
      <c r="GYV36" s="39"/>
      <c r="GYW36" s="39"/>
      <c r="GYX36" s="39"/>
      <c r="GYY36" s="40"/>
      <c r="GYZ36" s="40"/>
      <c r="GZA36" s="40"/>
      <c r="GZB36" s="40"/>
      <c r="GZC36" s="19"/>
      <c r="GZD36" s="19"/>
      <c r="GZE36" s="18"/>
      <c r="GZF36" s="18"/>
      <c r="GZG36" s="39"/>
      <c r="GZH36" s="39"/>
      <c r="GZI36" s="39"/>
      <c r="GZJ36" s="39"/>
      <c r="GZK36" s="40"/>
      <c r="GZL36" s="40"/>
      <c r="GZM36" s="40"/>
      <c r="GZN36" s="40"/>
      <c r="GZO36" s="19"/>
      <c r="GZP36" s="19"/>
      <c r="GZQ36" s="18"/>
      <c r="GZR36" s="18"/>
      <c r="GZS36" s="39"/>
      <c r="GZT36" s="39"/>
      <c r="GZU36" s="39"/>
      <c r="GZV36" s="39"/>
      <c r="GZW36" s="40"/>
      <c r="GZX36" s="40"/>
      <c r="GZY36" s="40"/>
      <c r="GZZ36" s="40"/>
      <c r="HAA36" s="19"/>
      <c r="HAB36" s="19"/>
      <c r="HAC36" s="18"/>
      <c r="HAD36" s="18"/>
      <c r="HAE36" s="39"/>
      <c r="HAF36" s="39"/>
      <c r="HAG36" s="39"/>
      <c r="HAH36" s="39"/>
      <c r="HAI36" s="40"/>
      <c r="HAJ36" s="40"/>
      <c r="HAK36" s="40"/>
      <c r="HAL36" s="40"/>
      <c r="HAM36" s="19"/>
      <c r="HAN36" s="19"/>
      <c r="HAO36" s="18"/>
      <c r="HAP36" s="18"/>
      <c r="HAQ36" s="39"/>
      <c r="HAR36" s="39"/>
      <c r="HAS36" s="39"/>
      <c r="HAT36" s="39"/>
      <c r="HAU36" s="40"/>
      <c r="HAV36" s="40"/>
      <c r="HAW36" s="40"/>
      <c r="HAX36" s="40"/>
      <c r="HAY36" s="19"/>
      <c r="HAZ36" s="19"/>
      <c r="HBA36" s="18"/>
      <c r="HBB36" s="18"/>
      <c r="HBC36" s="39"/>
      <c r="HBD36" s="39"/>
      <c r="HBE36" s="39"/>
      <c r="HBF36" s="39"/>
      <c r="HBG36" s="40"/>
      <c r="HBH36" s="40"/>
      <c r="HBI36" s="40"/>
      <c r="HBJ36" s="40"/>
      <c r="HBK36" s="19"/>
      <c r="HBL36" s="19"/>
      <c r="HBM36" s="18"/>
      <c r="HBN36" s="18"/>
      <c r="HBO36" s="39"/>
      <c r="HBP36" s="39"/>
      <c r="HBQ36" s="39"/>
      <c r="HBR36" s="39"/>
      <c r="HBS36" s="40"/>
      <c r="HBT36" s="40"/>
      <c r="HBU36" s="40"/>
      <c r="HBV36" s="40"/>
      <c r="HBW36" s="19"/>
      <c r="HBX36" s="19"/>
      <c r="HBY36" s="18"/>
      <c r="HBZ36" s="18"/>
      <c r="HCA36" s="39"/>
      <c r="HCB36" s="39"/>
      <c r="HCC36" s="39"/>
      <c r="HCD36" s="39"/>
      <c r="HCE36" s="40"/>
      <c r="HCF36" s="40"/>
      <c r="HCG36" s="40"/>
      <c r="HCH36" s="40"/>
      <c r="HCI36" s="19"/>
      <c r="HCJ36" s="19"/>
      <c r="HCK36" s="18"/>
      <c r="HCL36" s="18"/>
      <c r="HCM36" s="39"/>
      <c r="HCN36" s="39"/>
      <c r="HCO36" s="39"/>
      <c r="HCP36" s="39"/>
      <c r="HCQ36" s="40"/>
      <c r="HCR36" s="40"/>
      <c r="HCS36" s="40"/>
      <c r="HCT36" s="40"/>
      <c r="HCU36" s="19"/>
      <c r="HCV36" s="19"/>
      <c r="HCW36" s="18"/>
      <c r="HCX36" s="18"/>
      <c r="HCY36" s="39"/>
      <c r="HCZ36" s="39"/>
      <c r="HDA36" s="39"/>
      <c r="HDB36" s="39"/>
      <c r="HDC36" s="40"/>
      <c r="HDD36" s="40"/>
      <c r="HDE36" s="40"/>
      <c r="HDF36" s="40"/>
      <c r="HDG36" s="19"/>
      <c r="HDH36" s="19"/>
      <c r="HDI36" s="18"/>
      <c r="HDJ36" s="18"/>
      <c r="HDK36" s="39"/>
      <c r="HDL36" s="39"/>
      <c r="HDM36" s="39"/>
      <c r="HDN36" s="39"/>
      <c r="HDO36" s="40"/>
      <c r="HDP36" s="40"/>
      <c r="HDQ36" s="40"/>
      <c r="HDR36" s="40"/>
      <c r="HDS36" s="19"/>
      <c r="HDT36" s="19"/>
      <c r="HDU36" s="18"/>
      <c r="HDV36" s="18"/>
      <c r="HDW36" s="39"/>
      <c r="HDX36" s="39"/>
      <c r="HDY36" s="39"/>
      <c r="HDZ36" s="39"/>
      <c r="HEA36" s="40"/>
      <c r="HEB36" s="40"/>
      <c r="HEC36" s="40"/>
      <c r="HED36" s="40"/>
      <c r="HEE36" s="19"/>
      <c r="HEF36" s="19"/>
      <c r="HEG36" s="18"/>
      <c r="HEH36" s="18"/>
      <c r="HEI36" s="39"/>
      <c r="HEJ36" s="39"/>
      <c r="HEK36" s="39"/>
      <c r="HEL36" s="39"/>
      <c r="HEM36" s="40"/>
      <c r="HEN36" s="40"/>
      <c r="HEO36" s="40"/>
      <c r="HEP36" s="40"/>
      <c r="HEQ36" s="19"/>
      <c r="HER36" s="19"/>
      <c r="HES36" s="18"/>
      <c r="HET36" s="18"/>
      <c r="HEU36" s="39"/>
      <c r="HEV36" s="39"/>
      <c r="HEW36" s="39"/>
      <c r="HEX36" s="39"/>
      <c r="HEY36" s="40"/>
      <c r="HEZ36" s="40"/>
      <c r="HFA36" s="40"/>
      <c r="HFB36" s="40"/>
      <c r="HFC36" s="19"/>
      <c r="HFD36" s="19"/>
      <c r="HFE36" s="18"/>
      <c r="HFF36" s="18"/>
      <c r="HFG36" s="39"/>
      <c r="HFH36" s="39"/>
      <c r="HFI36" s="39"/>
      <c r="HFJ36" s="39"/>
      <c r="HFK36" s="40"/>
      <c r="HFL36" s="40"/>
      <c r="HFM36" s="40"/>
      <c r="HFN36" s="40"/>
      <c r="HFO36" s="19"/>
      <c r="HFP36" s="19"/>
      <c r="HFQ36" s="18"/>
      <c r="HFR36" s="18"/>
      <c r="HFS36" s="39"/>
      <c r="HFT36" s="39"/>
      <c r="HFU36" s="39"/>
      <c r="HFV36" s="39"/>
      <c r="HFW36" s="40"/>
      <c r="HFX36" s="40"/>
      <c r="HFY36" s="40"/>
      <c r="HFZ36" s="40"/>
      <c r="HGA36" s="19"/>
      <c r="HGB36" s="19"/>
      <c r="HGC36" s="18"/>
      <c r="HGD36" s="18"/>
      <c r="HGE36" s="39"/>
      <c r="HGF36" s="39"/>
      <c r="HGG36" s="39"/>
      <c r="HGH36" s="39"/>
      <c r="HGI36" s="40"/>
      <c r="HGJ36" s="40"/>
      <c r="HGK36" s="40"/>
      <c r="HGL36" s="40"/>
      <c r="HGM36" s="19"/>
      <c r="HGN36" s="19"/>
      <c r="HGO36" s="18"/>
      <c r="HGP36" s="18"/>
      <c r="HGQ36" s="39"/>
      <c r="HGR36" s="39"/>
      <c r="HGS36" s="39"/>
      <c r="HGT36" s="39"/>
      <c r="HGU36" s="40"/>
      <c r="HGV36" s="40"/>
      <c r="HGW36" s="40"/>
      <c r="HGX36" s="40"/>
      <c r="HGY36" s="19"/>
      <c r="HGZ36" s="19"/>
      <c r="HHA36" s="18"/>
      <c r="HHB36" s="18"/>
      <c r="HHC36" s="39"/>
      <c r="HHD36" s="39"/>
      <c r="HHE36" s="39"/>
      <c r="HHF36" s="39"/>
      <c r="HHG36" s="40"/>
      <c r="HHH36" s="40"/>
      <c r="HHI36" s="40"/>
      <c r="HHJ36" s="40"/>
      <c r="HHK36" s="19"/>
      <c r="HHL36" s="19"/>
      <c r="HHM36" s="18"/>
      <c r="HHN36" s="18"/>
      <c r="HHO36" s="39"/>
      <c r="HHP36" s="39"/>
      <c r="HHQ36" s="39"/>
      <c r="HHR36" s="39"/>
      <c r="HHS36" s="40"/>
      <c r="HHT36" s="40"/>
      <c r="HHU36" s="40"/>
      <c r="HHV36" s="40"/>
      <c r="HHW36" s="19"/>
      <c r="HHX36" s="19"/>
      <c r="HHY36" s="18"/>
      <c r="HHZ36" s="18"/>
      <c r="HIA36" s="39"/>
      <c r="HIB36" s="39"/>
      <c r="HIC36" s="39"/>
      <c r="HID36" s="39"/>
      <c r="HIE36" s="40"/>
      <c r="HIF36" s="40"/>
      <c r="HIG36" s="40"/>
      <c r="HIH36" s="40"/>
      <c r="HII36" s="19"/>
      <c r="HIJ36" s="19"/>
      <c r="HIK36" s="18"/>
      <c r="HIL36" s="18"/>
      <c r="HIM36" s="39"/>
      <c r="HIN36" s="39"/>
      <c r="HIO36" s="39"/>
      <c r="HIP36" s="39"/>
      <c r="HIQ36" s="40"/>
      <c r="HIR36" s="40"/>
      <c r="HIS36" s="40"/>
      <c r="HIT36" s="40"/>
      <c r="HIU36" s="19"/>
      <c r="HIV36" s="19"/>
      <c r="HIW36" s="18"/>
      <c r="HIX36" s="18"/>
      <c r="HIY36" s="39"/>
      <c r="HIZ36" s="39"/>
      <c r="HJA36" s="39"/>
      <c r="HJB36" s="39"/>
      <c r="HJC36" s="40"/>
      <c r="HJD36" s="40"/>
      <c r="HJE36" s="40"/>
      <c r="HJF36" s="40"/>
      <c r="HJG36" s="19"/>
      <c r="HJH36" s="19"/>
      <c r="HJI36" s="18"/>
      <c r="HJJ36" s="18"/>
      <c r="HJK36" s="39"/>
      <c r="HJL36" s="39"/>
      <c r="HJM36" s="39"/>
      <c r="HJN36" s="39"/>
      <c r="HJO36" s="40"/>
      <c r="HJP36" s="40"/>
      <c r="HJQ36" s="40"/>
      <c r="HJR36" s="40"/>
      <c r="HJS36" s="19"/>
      <c r="HJT36" s="19"/>
      <c r="HJU36" s="18"/>
      <c r="HJV36" s="18"/>
      <c r="HJW36" s="39"/>
      <c r="HJX36" s="39"/>
      <c r="HJY36" s="39"/>
      <c r="HJZ36" s="39"/>
      <c r="HKA36" s="40"/>
      <c r="HKB36" s="40"/>
      <c r="HKC36" s="40"/>
      <c r="HKD36" s="40"/>
      <c r="HKE36" s="19"/>
      <c r="HKF36" s="19"/>
      <c r="HKG36" s="18"/>
      <c r="HKH36" s="18"/>
      <c r="HKI36" s="39"/>
      <c r="HKJ36" s="39"/>
      <c r="HKK36" s="39"/>
      <c r="HKL36" s="39"/>
      <c r="HKM36" s="40"/>
      <c r="HKN36" s="40"/>
      <c r="HKO36" s="40"/>
      <c r="HKP36" s="40"/>
      <c r="HKQ36" s="19"/>
      <c r="HKR36" s="19"/>
      <c r="HKS36" s="18"/>
      <c r="HKT36" s="18"/>
      <c r="HKU36" s="39"/>
      <c r="HKV36" s="39"/>
      <c r="HKW36" s="39"/>
      <c r="HKX36" s="39"/>
      <c r="HKY36" s="40"/>
      <c r="HKZ36" s="40"/>
      <c r="HLA36" s="40"/>
      <c r="HLB36" s="40"/>
      <c r="HLC36" s="19"/>
      <c r="HLD36" s="19"/>
      <c r="HLE36" s="18"/>
      <c r="HLF36" s="18"/>
      <c r="HLG36" s="39"/>
      <c r="HLH36" s="39"/>
      <c r="HLI36" s="39"/>
      <c r="HLJ36" s="39"/>
      <c r="HLK36" s="40"/>
      <c r="HLL36" s="40"/>
      <c r="HLM36" s="40"/>
      <c r="HLN36" s="40"/>
      <c r="HLO36" s="19"/>
      <c r="HLP36" s="19"/>
      <c r="HLQ36" s="18"/>
      <c r="HLR36" s="18"/>
      <c r="HLS36" s="39"/>
      <c r="HLT36" s="39"/>
      <c r="HLU36" s="39"/>
      <c r="HLV36" s="39"/>
      <c r="HLW36" s="40"/>
      <c r="HLX36" s="40"/>
      <c r="HLY36" s="40"/>
      <c r="HLZ36" s="40"/>
      <c r="HMA36" s="19"/>
      <c r="HMB36" s="19"/>
      <c r="HMC36" s="18"/>
      <c r="HMD36" s="18"/>
      <c r="HME36" s="39"/>
      <c r="HMF36" s="39"/>
      <c r="HMG36" s="39"/>
      <c r="HMH36" s="39"/>
      <c r="HMI36" s="40"/>
      <c r="HMJ36" s="40"/>
      <c r="HMK36" s="40"/>
      <c r="HML36" s="40"/>
      <c r="HMM36" s="19"/>
      <c r="HMN36" s="19"/>
      <c r="HMO36" s="18"/>
      <c r="HMP36" s="18"/>
      <c r="HMQ36" s="39"/>
      <c r="HMR36" s="39"/>
      <c r="HMS36" s="39"/>
      <c r="HMT36" s="39"/>
      <c r="HMU36" s="40"/>
      <c r="HMV36" s="40"/>
      <c r="HMW36" s="40"/>
      <c r="HMX36" s="40"/>
      <c r="HMY36" s="19"/>
      <c r="HMZ36" s="19"/>
      <c r="HNA36" s="18"/>
      <c r="HNB36" s="18"/>
      <c r="HNC36" s="39"/>
      <c r="HND36" s="39"/>
      <c r="HNE36" s="39"/>
      <c r="HNF36" s="39"/>
      <c r="HNG36" s="40"/>
      <c r="HNH36" s="40"/>
      <c r="HNI36" s="40"/>
      <c r="HNJ36" s="40"/>
      <c r="HNK36" s="19"/>
      <c r="HNL36" s="19"/>
      <c r="HNM36" s="18"/>
      <c r="HNN36" s="18"/>
      <c r="HNO36" s="39"/>
      <c r="HNP36" s="39"/>
      <c r="HNQ36" s="39"/>
      <c r="HNR36" s="39"/>
      <c r="HNS36" s="40"/>
      <c r="HNT36" s="40"/>
      <c r="HNU36" s="40"/>
      <c r="HNV36" s="40"/>
      <c r="HNW36" s="19"/>
      <c r="HNX36" s="19"/>
      <c r="HNY36" s="18"/>
      <c r="HNZ36" s="18"/>
      <c r="HOA36" s="39"/>
      <c r="HOB36" s="39"/>
      <c r="HOC36" s="39"/>
      <c r="HOD36" s="39"/>
      <c r="HOE36" s="40"/>
      <c r="HOF36" s="40"/>
      <c r="HOG36" s="40"/>
      <c r="HOH36" s="40"/>
      <c r="HOI36" s="19"/>
      <c r="HOJ36" s="19"/>
      <c r="HOK36" s="18"/>
      <c r="HOL36" s="18"/>
      <c r="HOM36" s="39"/>
      <c r="HON36" s="39"/>
      <c r="HOO36" s="39"/>
      <c r="HOP36" s="39"/>
      <c r="HOQ36" s="40"/>
      <c r="HOR36" s="40"/>
      <c r="HOS36" s="40"/>
      <c r="HOT36" s="40"/>
      <c r="HOU36" s="19"/>
      <c r="HOV36" s="19"/>
      <c r="HOW36" s="18"/>
      <c r="HOX36" s="18"/>
      <c r="HOY36" s="39"/>
      <c r="HOZ36" s="39"/>
      <c r="HPA36" s="39"/>
      <c r="HPB36" s="39"/>
      <c r="HPC36" s="40"/>
      <c r="HPD36" s="40"/>
      <c r="HPE36" s="40"/>
      <c r="HPF36" s="40"/>
      <c r="HPG36" s="19"/>
      <c r="HPH36" s="19"/>
      <c r="HPI36" s="18"/>
      <c r="HPJ36" s="18"/>
      <c r="HPK36" s="39"/>
      <c r="HPL36" s="39"/>
      <c r="HPM36" s="39"/>
      <c r="HPN36" s="39"/>
      <c r="HPO36" s="40"/>
      <c r="HPP36" s="40"/>
      <c r="HPQ36" s="40"/>
      <c r="HPR36" s="40"/>
      <c r="HPS36" s="19"/>
      <c r="HPT36" s="19"/>
      <c r="HPU36" s="18"/>
      <c r="HPV36" s="18"/>
      <c r="HPW36" s="39"/>
      <c r="HPX36" s="39"/>
      <c r="HPY36" s="39"/>
      <c r="HPZ36" s="39"/>
      <c r="HQA36" s="40"/>
      <c r="HQB36" s="40"/>
      <c r="HQC36" s="40"/>
      <c r="HQD36" s="40"/>
      <c r="HQE36" s="19"/>
      <c r="HQF36" s="19"/>
      <c r="HQG36" s="18"/>
      <c r="HQH36" s="18"/>
      <c r="HQI36" s="39"/>
      <c r="HQJ36" s="39"/>
      <c r="HQK36" s="39"/>
      <c r="HQL36" s="39"/>
      <c r="HQM36" s="40"/>
      <c r="HQN36" s="40"/>
      <c r="HQO36" s="40"/>
      <c r="HQP36" s="40"/>
      <c r="HQQ36" s="19"/>
      <c r="HQR36" s="19"/>
      <c r="HQS36" s="18"/>
      <c r="HQT36" s="18"/>
      <c r="HQU36" s="39"/>
      <c r="HQV36" s="39"/>
      <c r="HQW36" s="39"/>
      <c r="HQX36" s="39"/>
      <c r="HQY36" s="40"/>
      <c r="HQZ36" s="40"/>
      <c r="HRA36" s="40"/>
      <c r="HRB36" s="40"/>
      <c r="HRC36" s="19"/>
      <c r="HRD36" s="19"/>
      <c r="HRE36" s="18"/>
      <c r="HRF36" s="18"/>
      <c r="HRG36" s="39"/>
      <c r="HRH36" s="39"/>
      <c r="HRI36" s="39"/>
      <c r="HRJ36" s="39"/>
      <c r="HRK36" s="40"/>
      <c r="HRL36" s="40"/>
      <c r="HRM36" s="40"/>
      <c r="HRN36" s="40"/>
      <c r="HRO36" s="19"/>
      <c r="HRP36" s="19"/>
      <c r="HRQ36" s="18"/>
      <c r="HRR36" s="18"/>
      <c r="HRS36" s="39"/>
      <c r="HRT36" s="39"/>
      <c r="HRU36" s="39"/>
      <c r="HRV36" s="39"/>
      <c r="HRW36" s="40"/>
      <c r="HRX36" s="40"/>
      <c r="HRY36" s="40"/>
      <c r="HRZ36" s="40"/>
      <c r="HSA36" s="19"/>
      <c r="HSB36" s="19"/>
      <c r="HSC36" s="18"/>
      <c r="HSD36" s="18"/>
      <c r="HSE36" s="39"/>
      <c r="HSF36" s="39"/>
      <c r="HSG36" s="39"/>
      <c r="HSH36" s="39"/>
      <c r="HSI36" s="40"/>
      <c r="HSJ36" s="40"/>
      <c r="HSK36" s="40"/>
      <c r="HSL36" s="40"/>
      <c r="HSM36" s="19"/>
      <c r="HSN36" s="19"/>
      <c r="HSO36" s="18"/>
      <c r="HSP36" s="18"/>
      <c r="HSQ36" s="39"/>
      <c r="HSR36" s="39"/>
      <c r="HSS36" s="39"/>
      <c r="HST36" s="39"/>
      <c r="HSU36" s="40"/>
      <c r="HSV36" s="40"/>
      <c r="HSW36" s="40"/>
      <c r="HSX36" s="40"/>
      <c r="HSY36" s="19"/>
      <c r="HSZ36" s="19"/>
      <c r="HTA36" s="18"/>
      <c r="HTB36" s="18"/>
      <c r="HTC36" s="39"/>
      <c r="HTD36" s="39"/>
      <c r="HTE36" s="39"/>
      <c r="HTF36" s="39"/>
      <c r="HTG36" s="40"/>
      <c r="HTH36" s="40"/>
      <c r="HTI36" s="40"/>
      <c r="HTJ36" s="40"/>
      <c r="HTK36" s="19"/>
      <c r="HTL36" s="19"/>
      <c r="HTM36" s="18"/>
      <c r="HTN36" s="18"/>
      <c r="HTO36" s="39"/>
      <c r="HTP36" s="39"/>
      <c r="HTQ36" s="39"/>
      <c r="HTR36" s="39"/>
      <c r="HTS36" s="40"/>
      <c r="HTT36" s="40"/>
      <c r="HTU36" s="40"/>
      <c r="HTV36" s="40"/>
      <c r="HTW36" s="19"/>
      <c r="HTX36" s="19"/>
      <c r="HTY36" s="18"/>
      <c r="HTZ36" s="18"/>
      <c r="HUA36" s="39"/>
      <c r="HUB36" s="39"/>
      <c r="HUC36" s="39"/>
      <c r="HUD36" s="39"/>
      <c r="HUE36" s="40"/>
      <c r="HUF36" s="40"/>
      <c r="HUG36" s="40"/>
      <c r="HUH36" s="40"/>
      <c r="HUI36" s="19"/>
      <c r="HUJ36" s="19"/>
      <c r="HUK36" s="18"/>
      <c r="HUL36" s="18"/>
      <c r="HUM36" s="39"/>
      <c r="HUN36" s="39"/>
      <c r="HUO36" s="39"/>
      <c r="HUP36" s="39"/>
      <c r="HUQ36" s="40"/>
      <c r="HUR36" s="40"/>
      <c r="HUS36" s="40"/>
      <c r="HUT36" s="40"/>
      <c r="HUU36" s="19"/>
      <c r="HUV36" s="19"/>
      <c r="HUW36" s="18"/>
      <c r="HUX36" s="18"/>
      <c r="HUY36" s="39"/>
      <c r="HUZ36" s="39"/>
      <c r="HVA36" s="39"/>
      <c r="HVB36" s="39"/>
      <c r="HVC36" s="40"/>
      <c r="HVD36" s="40"/>
      <c r="HVE36" s="40"/>
      <c r="HVF36" s="40"/>
      <c r="HVG36" s="19"/>
      <c r="HVH36" s="19"/>
      <c r="HVI36" s="18"/>
      <c r="HVJ36" s="18"/>
      <c r="HVK36" s="39"/>
      <c r="HVL36" s="39"/>
      <c r="HVM36" s="39"/>
      <c r="HVN36" s="39"/>
      <c r="HVO36" s="40"/>
      <c r="HVP36" s="40"/>
      <c r="HVQ36" s="40"/>
      <c r="HVR36" s="40"/>
      <c r="HVS36" s="19"/>
      <c r="HVT36" s="19"/>
      <c r="HVU36" s="18"/>
      <c r="HVV36" s="18"/>
      <c r="HVW36" s="39"/>
      <c r="HVX36" s="39"/>
      <c r="HVY36" s="39"/>
      <c r="HVZ36" s="39"/>
      <c r="HWA36" s="40"/>
      <c r="HWB36" s="40"/>
      <c r="HWC36" s="40"/>
      <c r="HWD36" s="40"/>
      <c r="HWE36" s="19"/>
      <c r="HWF36" s="19"/>
      <c r="HWG36" s="18"/>
      <c r="HWH36" s="18"/>
      <c r="HWI36" s="39"/>
      <c r="HWJ36" s="39"/>
      <c r="HWK36" s="39"/>
      <c r="HWL36" s="39"/>
      <c r="HWM36" s="40"/>
      <c r="HWN36" s="40"/>
      <c r="HWO36" s="40"/>
      <c r="HWP36" s="40"/>
      <c r="HWQ36" s="19"/>
      <c r="HWR36" s="19"/>
      <c r="HWS36" s="18"/>
      <c r="HWT36" s="18"/>
      <c r="HWU36" s="39"/>
      <c r="HWV36" s="39"/>
      <c r="HWW36" s="39"/>
      <c r="HWX36" s="39"/>
      <c r="HWY36" s="40"/>
      <c r="HWZ36" s="40"/>
      <c r="HXA36" s="40"/>
      <c r="HXB36" s="40"/>
      <c r="HXC36" s="19"/>
      <c r="HXD36" s="19"/>
      <c r="HXE36" s="18"/>
      <c r="HXF36" s="18"/>
      <c r="HXG36" s="39"/>
      <c r="HXH36" s="39"/>
      <c r="HXI36" s="39"/>
      <c r="HXJ36" s="39"/>
      <c r="HXK36" s="40"/>
      <c r="HXL36" s="40"/>
      <c r="HXM36" s="40"/>
      <c r="HXN36" s="40"/>
      <c r="HXO36" s="19"/>
      <c r="HXP36" s="19"/>
      <c r="HXQ36" s="18"/>
      <c r="HXR36" s="18"/>
      <c r="HXS36" s="39"/>
      <c r="HXT36" s="39"/>
      <c r="HXU36" s="39"/>
      <c r="HXV36" s="39"/>
      <c r="HXW36" s="40"/>
      <c r="HXX36" s="40"/>
      <c r="HXY36" s="40"/>
      <c r="HXZ36" s="40"/>
      <c r="HYA36" s="19"/>
      <c r="HYB36" s="19"/>
      <c r="HYC36" s="18"/>
      <c r="HYD36" s="18"/>
      <c r="HYE36" s="39"/>
      <c r="HYF36" s="39"/>
      <c r="HYG36" s="39"/>
      <c r="HYH36" s="39"/>
      <c r="HYI36" s="40"/>
      <c r="HYJ36" s="40"/>
      <c r="HYK36" s="40"/>
      <c r="HYL36" s="40"/>
      <c r="HYM36" s="19"/>
      <c r="HYN36" s="19"/>
      <c r="HYO36" s="18"/>
      <c r="HYP36" s="18"/>
      <c r="HYQ36" s="39"/>
      <c r="HYR36" s="39"/>
      <c r="HYS36" s="39"/>
      <c r="HYT36" s="39"/>
      <c r="HYU36" s="40"/>
      <c r="HYV36" s="40"/>
      <c r="HYW36" s="40"/>
      <c r="HYX36" s="40"/>
      <c r="HYY36" s="19"/>
      <c r="HYZ36" s="19"/>
      <c r="HZA36" s="18"/>
      <c r="HZB36" s="18"/>
      <c r="HZC36" s="39"/>
      <c r="HZD36" s="39"/>
      <c r="HZE36" s="39"/>
      <c r="HZF36" s="39"/>
      <c r="HZG36" s="40"/>
      <c r="HZH36" s="40"/>
      <c r="HZI36" s="40"/>
      <c r="HZJ36" s="40"/>
      <c r="HZK36" s="19"/>
      <c r="HZL36" s="19"/>
      <c r="HZM36" s="18"/>
      <c r="HZN36" s="18"/>
      <c r="HZO36" s="39"/>
      <c r="HZP36" s="39"/>
      <c r="HZQ36" s="39"/>
      <c r="HZR36" s="39"/>
      <c r="HZS36" s="40"/>
      <c r="HZT36" s="40"/>
      <c r="HZU36" s="40"/>
      <c r="HZV36" s="40"/>
      <c r="HZW36" s="19"/>
      <c r="HZX36" s="19"/>
      <c r="HZY36" s="18"/>
      <c r="HZZ36" s="18"/>
      <c r="IAA36" s="39"/>
      <c r="IAB36" s="39"/>
      <c r="IAC36" s="39"/>
      <c r="IAD36" s="39"/>
      <c r="IAE36" s="40"/>
      <c r="IAF36" s="40"/>
      <c r="IAG36" s="40"/>
      <c r="IAH36" s="40"/>
      <c r="IAI36" s="19"/>
      <c r="IAJ36" s="19"/>
      <c r="IAK36" s="18"/>
      <c r="IAL36" s="18"/>
      <c r="IAM36" s="39"/>
      <c r="IAN36" s="39"/>
      <c r="IAO36" s="39"/>
      <c r="IAP36" s="39"/>
      <c r="IAQ36" s="40"/>
      <c r="IAR36" s="40"/>
      <c r="IAS36" s="40"/>
      <c r="IAT36" s="40"/>
      <c r="IAU36" s="19"/>
      <c r="IAV36" s="19"/>
      <c r="IAW36" s="18"/>
      <c r="IAX36" s="18"/>
      <c r="IAY36" s="39"/>
      <c r="IAZ36" s="39"/>
      <c r="IBA36" s="39"/>
      <c r="IBB36" s="39"/>
      <c r="IBC36" s="40"/>
      <c r="IBD36" s="40"/>
      <c r="IBE36" s="40"/>
      <c r="IBF36" s="40"/>
      <c r="IBG36" s="19"/>
      <c r="IBH36" s="19"/>
      <c r="IBI36" s="18"/>
      <c r="IBJ36" s="18"/>
      <c r="IBK36" s="39"/>
      <c r="IBL36" s="39"/>
      <c r="IBM36" s="39"/>
      <c r="IBN36" s="39"/>
      <c r="IBO36" s="40"/>
      <c r="IBP36" s="40"/>
      <c r="IBQ36" s="40"/>
      <c r="IBR36" s="40"/>
      <c r="IBS36" s="19"/>
      <c r="IBT36" s="19"/>
      <c r="IBU36" s="18"/>
      <c r="IBV36" s="18"/>
      <c r="IBW36" s="39"/>
      <c r="IBX36" s="39"/>
      <c r="IBY36" s="39"/>
      <c r="IBZ36" s="39"/>
      <c r="ICA36" s="40"/>
      <c r="ICB36" s="40"/>
      <c r="ICC36" s="40"/>
      <c r="ICD36" s="40"/>
      <c r="ICE36" s="19"/>
      <c r="ICF36" s="19"/>
      <c r="ICG36" s="18"/>
      <c r="ICH36" s="18"/>
      <c r="ICI36" s="39"/>
      <c r="ICJ36" s="39"/>
      <c r="ICK36" s="39"/>
      <c r="ICL36" s="39"/>
      <c r="ICM36" s="40"/>
      <c r="ICN36" s="40"/>
      <c r="ICO36" s="40"/>
      <c r="ICP36" s="40"/>
      <c r="ICQ36" s="19"/>
      <c r="ICR36" s="19"/>
      <c r="ICS36" s="18"/>
      <c r="ICT36" s="18"/>
      <c r="ICU36" s="39"/>
      <c r="ICV36" s="39"/>
      <c r="ICW36" s="39"/>
      <c r="ICX36" s="39"/>
      <c r="ICY36" s="40"/>
      <c r="ICZ36" s="40"/>
      <c r="IDA36" s="40"/>
      <c r="IDB36" s="40"/>
      <c r="IDC36" s="19"/>
      <c r="IDD36" s="19"/>
      <c r="IDE36" s="18"/>
      <c r="IDF36" s="18"/>
      <c r="IDG36" s="39"/>
      <c r="IDH36" s="39"/>
      <c r="IDI36" s="39"/>
      <c r="IDJ36" s="39"/>
      <c r="IDK36" s="40"/>
      <c r="IDL36" s="40"/>
      <c r="IDM36" s="40"/>
      <c r="IDN36" s="40"/>
      <c r="IDO36" s="19"/>
      <c r="IDP36" s="19"/>
      <c r="IDQ36" s="18"/>
      <c r="IDR36" s="18"/>
      <c r="IDS36" s="39"/>
      <c r="IDT36" s="39"/>
      <c r="IDU36" s="39"/>
      <c r="IDV36" s="39"/>
      <c r="IDW36" s="40"/>
      <c r="IDX36" s="40"/>
      <c r="IDY36" s="40"/>
      <c r="IDZ36" s="40"/>
      <c r="IEA36" s="19"/>
      <c r="IEB36" s="19"/>
      <c r="IEC36" s="18"/>
      <c r="IED36" s="18"/>
      <c r="IEE36" s="39"/>
      <c r="IEF36" s="39"/>
      <c r="IEG36" s="39"/>
      <c r="IEH36" s="39"/>
      <c r="IEI36" s="40"/>
      <c r="IEJ36" s="40"/>
      <c r="IEK36" s="40"/>
      <c r="IEL36" s="40"/>
      <c r="IEM36" s="19"/>
      <c r="IEN36" s="19"/>
      <c r="IEO36" s="18"/>
      <c r="IEP36" s="18"/>
      <c r="IEQ36" s="39"/>
      <c r="IER36" s="39"/>
      <c r="IES36" s="39"/>
      <c r="IET36" s="39"/>
      <c r="IEU36" s="40"/>
      <c r="IEV36" s="40"/>
      <c r="IEW36" s="40"/>
      <c r="IEX36" s="40"/>
      <c r="IEY36" s="19"/>
      <c r="IEZ36" s="19"/>
      <c r="IFA36" s="18"/>
      <c r="IFB36" s="18"/>
      <c r="IFC36" s="39"/>
      <c r="IFD36" s="39"/>
      <c r="IFE36" s="39"/>
      <c r="IFF36" s="39"/>
      <c r="IFG36" s="40"/>
      <c r="IFH36" s="40"/>
      <c r="IFI36" s="40"/>
      <c r="IFJ36" s="40"/>
      <c r="IFK36" s="19"/>
      <c r="IFL36" s="19"/>
      <c r="IFM36" s="18"/>
      <c r="IFN36" s="18"/>
      <c r="IFO36" s="39"/>
      <c r="IFP36" s="39"/>
      <c r="IFQ36" s="39"/>
      <c r="IFR36" s="39"/>
      <c r="IFS36" s="40"/>
      <c r="IFT36" s="40"/>
      <c r="IFU36" s="40"/>
      <c r="IFV36" s="40"/>
      <c r="IFW36" s="19"/>
      <c r="IFX36" s="19"/>
      <c r="IFY36" s="18"/>
      <c r="IFZ36" s="18"/>
      <c r="IGA36" s="39"/>
      <c r="IGB36" s="39"/>
      <c r="IGC36" s="39"/>
      <c r="IGD36" s="39"/>
      <c r="IGE36" s="40"/>
      <c r="IGF36" s="40"/>
      <c r="IGG36" s="40"/>
      <c r="IGH36" s="40"/>
      <c r="IGI36" s="19"/>
      <c r="IGJ36" s="19"/>
      <c r="IGK36" s="18"/>
      <c r="IGL36" s="18"/>
      <c r="IGM36" s="39"/>
      <c r="IGN36" s="39"/>
      <c r="IGO36" s="39"/>
      <c r="IGP36" s="39"/>
      <c r="IGQ36" s="40"/>
      <c r="IGR36" s="40"/>
      <c r="IGS36" s="40"/>
      <c r="IGT36" s="40"/>
      <c r="IGU36" s="19"/>
      <c r="IGV36" s="19"/>
      <c r="IGW36" s="18"/>
      <c r="IGX36" s="18"/>
      <c r="IGY36" s="39"/>
      <c r="IGZ36" s="39"/>
      <c r="IHA36" s="39"/>
      <c r="IHB36" s="39"/>
      <c r="IHC36" s="40"/>
      <c r="IHD36" s="40"/>
      <c r="IHE36" s="40"/>
      <c r="IHF36" s="40"/>
      <c r="IHG36" s="19"/>
      <c r="IHH36" s="19"/>
      <c r="IHI36" s="18"/>
      <c r="IHJ36" s="18"/>
      <c r="IHK36" s="39"/>
      <c r="IHL36" s="39"/>
      <c r="IHM36" s="39"/>
      <c r="IHN36" s="39"/>
      <c r="IHO36" s="40"/>
      <c r="IHP36" s="40"/>
      <c r="IHQ36" s="40"/>
      <c r="IHR36" s="40"/>
      <c r="IHS36" s="19"/>
      <c r="IHT36" s="19"/>
      <c r="IHU36" s="18"/>
      <c r="IHV36" s="18"/>
      <c r="IHW36" s="39"/>
      <c r="IHX36" s="39"/>
      <c r="IHY36" s="39"/>
      <c r="IHZ36" s="39"/>
      <c r="IIA36" s="40"/>
      <c r="IIB36" s="40"/>
      <c r="IIC36" s="40"/>
      <c r="IID36" s="40"/>
      <c r="IIE36" s="19"/>
      <c r="IIF36" s="19"/>
      <c r="IIG36" s="18"/>
      <c r="IIH36" s="18"/>
      <c r="III36" s="39"/>
      <c r="IIJ36" s="39"/>
      <c r="IIK36" s="39"/>
      <c r="IIL36" s="39"/>
      <c r="IIM36" s="40"/>
      <c r="IIN36" s="40"/>
      <c r="IIO36" s="40"/>
      <c r="IIP36" s="40"/>
      <c r="IIQ36" s="19"/>
      <c r="IIR36" s="19"/>
      <c r="IIS36" s="18"/>
      <c r="IIT36" s="18"/>
      <c r="IIU36" s="39"/>
      <c r="IIV36" s="39"/>
      <c r="IIW36" s="39"/>
      <c r="IIX36" s="39"/>
      <c r="IIY36" s="40"/>
      <c r="IIZ36" s="40"/>
      <c r="IJA36" s="40"/>
      <c r="IJB36" s="40"/>
      <c r="IJC36" s="19"/>
      <c r="IJD36" s="19"/>
      <c r="IJE36" s="18"/>
      <c r="IJF36" s="18"/>
      <c r="IJG36" s="39"/>
      <c r="IJH36" s="39"/>
      <c r="IJI36" s="39"/>
      <c r="IJJ36" s="39"/>
      <c r="IJK36" s="40"/>
      <c r="IJL36" s="40"/>
      <c r="IJM36" s="40"/>
      <c r="IJN36" s="40"/>
      <c r="IJO36" s="19"/>
      <c r="IJP36" s="19"/>
      <c r="IJQ36" s="18"/>
      <c r="IJR36" s="18"/>
      <c r="IJS36" s="39"/>
      <c r="IJT36" s="39"/>
      <c r="IJU36" s="39"/>
      <c r="IJV36" s="39"/>
      <c r="IJW36" s="40"/>
      <c r="IJX36" s="40"/>
      <c r="IJY36" s="40"/>
      <c r="IJZ36" s="40"/>
      <c r="IKA36" s="19"/>
      <c r="IKB36" s="19"/>
      <c r="IKC36" s="18"/>
      <c r="IKD36" s="18"/>
      <c r="IKE36" s="39"/>
      <c r="IKF36" s="39"/>
      <c r="IKG36" s="39"/>
      <c r="IKH36" s="39"/>
      <c r="IKI36" s="40"/>
      <c r="IKJ36" s="40"/>
      <c r="IKK36" s="40"/>
      <c r="IKL36" s="40"/>
      <c r="IKM36" s="19"/>
      <c r="IKN36" s="19"/>
      <c r="IKO36" s="18"/>
      <c r="IKP36" s="18"/>
      <c r="IKQ36" s="39"/>
      <c r="IKR36" s="39"/>
      <c r="IKS36" s="39"/>
      <c r="IKT36" s="39"/>
      <c r="IKU36" s="40"/>
      <c r="IKV36" s="40"/>
      <c r="IKW36" s="40"/>
      <c r="IKX36" s="40"/>
      <c r="IKY36" s="19"/>
      <c r="IKZ36" s="19"/>
      <c r="ILA36" s="18"/>
      <c r="ILB36" s="18"/>
      <c r="ILC36" s="39"/>
      <c r="ILD36" s="39"/>
      <c r="ILE36" s="39"/>
      <c r="ILF36" s="39"/>
      <c r="ILG36" s="40"/>
      <c r="ILH36" s="40"/>
      <c r="ILI36" s="40"/>
      <c r="ILJ36" s="40"/>
      <c r="ILK36" s="19"/>
      <c r="ILL36" s="19"/>
      <c r="ILM36" s="18"/>
      <c r="ILN36" s="18"/>
      <c r="ILO36" s="39"/>
      <c r="ILP36" s="39"/>
      <c r="ILQ36" s="39"/>
      <c r="ILR36" s="39"/>
      <c r="ILS36" s="40"/>
      <c r="ILT36" s="40"/>
      <c r="ILU36" s="40"/>
      <c r="ILV36" s="40"/>
      <c r="ILW36" s="19"/>
      <c r="ILX36" s="19"/>
      <c r="ILY36" s="18"/>
      <c r="ILZ36" s="18"/>
      <c r="IMA36" s="39"/>
      <c r="IMB36" s="39"/>
      <c r="IMC36" s="39"/>
      <c r="IMD36" s="39"/>
      <c r="IME36" s="40"/>
      <c r="IMF36" s="40"/>
      <c r="IMG36" s="40"/>
      <c r="IMH36" s="40"/>
      <c r="IMI36" s="19"/>
      <c r="IMJ36" s="19"/>
      <c r="IMK36" s="18"/>
      <c r="IML36" s="18"/>
      <c r="IMM36" s="39"/>
      <c r="IMN36" s="39"/>
      <c r="IMO36" s="39"/>
      <c r="IMP36" s="39"/>
      <c r="IMQ36" s="40"/>
      <c r="IMR36" s="40"/>
      <c r="IMS36" s="40"/>
      <c r="IMT36" s="40"/>
      <c r="IMU36" s="19"/>
      <c r="IMV36" s="19"/>
      <c r="IMW36" s="18"/>
      <c r="IMX36" s="18"/>
      <c r="IMY36" s="39"/>
      <c r="IMZ36" s="39"/>
      <c r="INA36" s="39"/>
      <c r="INB36" s="39"/>
      <c r="INC36" s="40"/>
      <c r="IND36" s="40"/>
      <c r="INE36" s="40"/>
      <c r="INF36" s="40"/>
      <c r="ING36" s="19"/>
      <c r="INH36" s="19"/>
      <c r="INI36" s="18"/>
      <c r="INJ36" s="18"/>
      <c r="INK36" s="39"/>
      <c r="INL36" s="39"/>
      <c r="INM36" s="39"/>
      <c r="INN36" s="39"/>
      <c r="INO36" s="40"/>
      <c r="INP36" s="40"/>
      <c r="INQ36" s="40"/>
      <c r="INR36" s="40"/>
      <c r="INS36" s="19"/>
      <c r="INT36" s="19"/>
      <c r="INU36" s="18"/>
      <c r="INV36" s="18"/>
      <c r="INW36" s="39"/>
      <c r="INX36" s="39"/>
      <c r="INY36" s="39"/>
      <c r="INZ36" s="39"/>
      <c r="IOA36" s="40"/>
      <c r="IOB36" s="40"/>
      <c r="IOC36" s="40"/>
      <c r="IOD36" s="40"/>
      <c r="IOE36" s="19"/>
      <c r="IOF36" s="19"/>
      <c r="IOG36" s="18"/>
      <c r="IOH36" s="18"/>
      <c r="IOI36" s="39"/>
      <c r="IOJ36" s="39"/>
      <c r="IOK36" s="39"/>
      <c r="IOL36" s="39"/>
      <c r="IOM36" s="40"/>
      <c r="ION36" s="40"/>
      <c r="IOO36" s="40"/>
      <c r="IOP36" s="40"/>
      <c r="IOQ36" s="19"/>
      <c r="IOR36" s="19"/>
      <c r="IOS36" s="18"/>
      <c r="IOT36" s="18"/>
      <c r="IOU36" s="39"/>
      <c r="IOV36" s="39"/>
      <c r="IOW36" s="39"/>
      <c r="IOX36" s="39"/>
      <c r="IOY36" s="40"/>
      <c r="IOZ36" s="40"/>
      <c r="IPA36" s="40"/>
      <c r="IPB36" s="40"/>
      <c r="IPC36" s="19"/>
      <c r="IPD36" s="19"/>
      <c r="IPE36" s="18"/>
      <c r="IPF36" s="18"/>
      <c r="IPG36" s="39"/>
      <c r="IPH36" s="39"/>
      <c r="IPI36" s="39"/>
      <c r="IPJ36" s="39"/>
      <c r="IPK36" s="40"/>
      <c r="IPL36" s="40"/>
      <c r="IPM36" s="40"/>
      <c r="IPN36" s="40"/>
      <c r="IPO36" s="19"/>
      <c r="IPP36" s="19"/>
      <c r="IPQ36" s="18"/>
      <c r="IPR36" s="18"/>
      <c r="IPS36" s="39"/>
      <c r="IPT36" s="39"/>
      <c r="IPU36" s="39"/>
      <c r="IPV36" s="39"/>
      <c r="IPW36" s="40"/>
      <c r="IPX36" s="40"/>
      <c r="IPY36" s="40"/>
      <c r="IPZ36" s="40"/>
      <c r="IQA36" s="19"/>
      <c r="IQB36" s="19"/>
      <c r="IQC36" s="18"/>
      <c r="IQD36" s="18"/>
      <c r="IQE36" s="39"/>
      <c r="IQF36" s="39"/>
      <c r="IQG36" s="39"/>
      <c r="IQH36" s="39"/>
      <c r="IQI36" s="40"/>
      <c r="IQJ36" s="40"/>
      <c r="IQK36" s="40"/>
      <c r="IQL36" s="40"/>
      <c r="IQM36" s="19"/>
      <c r="IQN36" s="19"/>
      <c r="IQO36" s="18"/>
      <c r="IQP36" s="18"/>
      <c r="IQQ36" s="39"/>
      <c r="IQR36" s="39"/>
      <c r="IQS36" s="39"/>
      <c r="IQT36" s="39"/>
      <c r="IQU36" s="40"/>
      <c r="IQV36" s="40"/>
      <c r="IQW36" s="40"/>
      <c r="IQX36" s="40"/>
      <c r="IQY36" s="19"/>
      <c r="IQZ36" s="19"/>
      <c r="IRA36" s="18"/>
      <c r="IRB36" s="18"/>
      <c r="IRC36" s="39"/>
      <c r="IRD36" s="39"/>
      <c r="IRE36" s="39"/>
      <c r="IRF36" s="39"/>
      <c r="IRG36" s="40"/>
      <c r="IRH36" s="40"/>
      <c r="IRI36" s="40"/>
      <c r="IRJ36" s="40"/>
      <c r="IRK36" s="19"/>
      <c r="IRL36" s="19"/>
      <c r="IRM36" s="18"/>
      <c r="IRN36" s="18"/>
      <c r="IRO36" s="39"/>
      <c r="IRP36" s="39"/>
      <c r="IRQ36" s="39"/>
      <c r="IRR36" s="39"/>
      <c r="IRS36" s="40"/>
      <c r="IRT36" s="40"/>
      <c r="IRU36" s="40"/>
      <c r="IRV36" s="40"/>
      <c r="IRW36" s="19"/>
      <c r="IRX36" s="19"/>
      <c r="IRY36" s="18"/>
      <c r="IRZ36" s="18"/>
      <c r="ISA36" s="39"/>
      <c r="ISB36" s="39"/>
      <c r="ISC36" s="39"/>
      <c r="ISD36" s="39"/>
      <c r="ISE36" s="40"/>
      <c r="ISF36" s="40"/>
      <c r="ISG36" s="40"/>
      <c r="ISH36" s="40"/>
      <c r="ISI36" s="19"/>
      <c r="ISJ36" s="19"/>
      <c r="ISK36" s="18"/>
      <c r="ISL36" s="18"/>
      <c r="ISM36" s="39"/>
      <c r="ISN36" s="39"/>
      <c r="ISO36" s="39"/>
      <c r="ISP36" s="39"/>
      <c r="ISQ36" s="40"/>
      <c r="ISR36" s="40"/>
      <c r="ISS36" s="40"/>
      <c r="IST36" s="40"/>
      <c r="ISU36" s="19"/>
      <c r="ISV36" s="19"/>
      <c r="ISW36" s="18"/>
      <c r="ISX36" s="18"/>
      <c r="ISY36" s="39"/>
      <c r="ISZ36" s="39"/>
      <c r="ITA36" s="39"/>
      <c r="ITB36" s="39"/>
      <c r="ITC36" s="40"/>
      <c r="ITD36" s="40"/>
      <c r="ITE36" s="40"/>
      <c r="ITF36" s="40"/>
      <c r="ITG36" s="19"/>
      <c r="ITH36" s="19"/>
      <c r="ITI36" s="18"/>
      <c r="ITJ36" s="18"/>
      <c r="ITK36" s="39"/>
      <c r="ITL36" s="39"/>
      <c r="ITM36" s="39"/>
      <c r="ITN36" s="39"/>
      <c r="ITO36" s="40"/>
      <c r="ITP36" s="40"/>
      <c r="ITQ36" s="40"/>
      <c r="ITR36" s="40"/>
      <c r="ITS36" s="19"/>
      <c r="ITT36" s="19"/>
      <c r="ITU36" s="18"/>
      <c r="ITV36" s="18"/>
      <c r="ITW36" s="39"/>
      <c r="ITX36" s="39"/>
      <c r="ITY36" s="39"/>
      <c r="ITZ36" s="39"/>
      <c r="IUA36" s="40"/>
      <c r="IUB36" s="40"/>
      <c r="IUC36" s="40"/>
      <c r="IUD36" s="40"/>
      <c r="IUE36" s="19"/>
      <c r="IUF36" s="19"/>
      <c r="IUG36" s="18"/>
      <c r="IUH36" s="18"/>
      <c r="IUI36" s="39"/>
      <c r="IUJ36" s="39"/>
      <c r="IUK36" s="39"/>
      <c r="IUL36" s="39"/>
      <c r="IUM36" s="40"/>
      <c r="IUN36" s="40"/>
      <c r="IUO36" s="40"/>
      <c r="IUP36" s="40"/>
      <c r="IUQ36" s="19"/>
      <c r="IUR36" s="19"/>
      <c r="IUS36" s="18"/>
      <c r="IUT36" s="18"/>
      <c r="IUU36" s="39"/>
      <c r="IUV36" s="39"/>
      <c r="IUW36" s="39"/>
      <c r="IUX36" s="39"/>
      <c r="IUY36" s="40"/>
      <c r="IUZ36" s="40"/>
      <c r="IVA36" s="40"/>
      <c r="IVB36" s="40"/>
      <c r="IVC36" s="19"/>
      <c r="IVD36" s="19"/>
      <c r="IVE36" s="18"/>
      <c r="IVF36" s="18"/>
      <c r="IVG36" s="39"/>
      <c r="IVH36" s="39"/>
      <c r="IVI36" s="39"/>
      <c r="IVJ36" s="39"/>
      <c r="IVK36" s="40"/>
      <c r="IVL36" s="40"/>
      <c r="IVM36" s="40"/>
      <c r="IVN36" s="40"/>
      <c r="IVO36" s="19"/>
      <c r="IVP36" s="19"/>
      <c r="IVQ36" s="18"/>
      <c r="IVR36" s="18"/>
      <c r="IVS36" s="39"/>
      <c r="IVT36" s="39"/>
      <c r="IVU36" s="39"/>
      <c r="IVV36" s="39"/>
      <c r="IVW36" s="40"/>
      <c r="IVX36" s="40"/>
      <c r="IVY36" s="40"/>
      <c r="IVZ36" s="40"/>
      <c r="IWA36" s="19"/>
      <c r="IWB36" s="19"/>
      <c r="IWC36" s="18"/>
      <c r="IWD36" s="18"/>
      <c r="IWE36" s="39"/>
      <c r="IWF36" s="39"/>
      <c r="IWG36" s="39"/>
      <c r="IWH36" s="39"/>
      <c r="IWI36" s="40"/>
      <c r="IWJ36" s="40"/>
      <c r="IWK36" s="40"/>
      <c r="IWL36" s="40"/>
      <c r="IWM36" s="19"/>
      <c r="IWN36" s="19"/>
      <c r="IWO36" s="18"/>
      <c r="IWP36" s="18"/>
      <c r="IWQ36" s="39"/>
      <c r="IWR36" s="39"/>
      <c r="IWS36" s="39"/>
      <c r="IWT36" s="39"/>
      <c r="IWU36" s="40"/>
      <c r="IWV36" s="40"/>
      <c r="IWW36" s="40"/>
      <c r="IWX36" s="40"/>
      <c r="IWY36" s="19"/>
      <c r="IWZ36" s="19"/>
      <c r="IXA36" s="18"/>
      <c r="IXB36" s="18"/>
      <c r="IXC36" s="39"/>
      <c r="IXD36" s="39"/>
      <c r="IXE36" s="39"/>
      <c r="IXF36" s="39"/>
      <c r="IXG36" s="40"/>
      <c r="IXH36" s="40"/>
      <c r="IXI36" s="40"/>
      <c r="IXJ36" s="40"/>
      <c r="IXK36" s="19"/>
      <c r="IXL36" s="19"/>
      <c r="IXM36" s="18"/>
      <c r="IXN36" s="18"/>
      <c r="IXO36" s="39"/>
      <c r="IXP36" s="39"/>
      <c r="IXQ36" s="39"/>
      <c r="IXR36" s="39"/>
      <c r="IXS36" s="40"/>
      <c r="IXT36" s="40"/>
      <c r="IXU36" s="40"/>
      <c r="IXV36" s="40"/>
      <c r="IXW36" s="19"/>
      <c r="IXX36" s="19"/>
      <c r="IXY36" s="18"/>
      <c r="IXZ36" s="18"/>
      <c r="IYA36" s="39"/>
      <c r="IYB36" s="39"/>
      <c r="IYC36" s="39"/>
      <c r="IYD36" s="39"/>
      <c r="IYE36" s="40"/>
      <c r="IYF36" s="40"/>
      <c r="IYG36" s="40"/>
      <c r="IYH36" s="40"/>
      <c r="IYI36" s="19"/>
      <c r="IYJ36" s="19"/>
      <c r="IYK36" s="18"/>
      <c r="IYL36" s="18"/>
      <c r="IYM36" s="39"/>
      <c r="IYN36" s="39"/>
      <c r="IYO36" s="39"/>
      <c r="IYP36" s="39"/>
      <c r="IYQ36" s="40"/>
      <c r="IYR36" s="40"/>
      <c r="IYS36" s="40"/>
      <c r="IYT36" s="40"/>
      <c r="IYU36" s="19"/>
      <c r="IYV36" s="19"/>
      <c r="IYW36" s="18"/>
      <c r="IYX36" s="18"/>
      <c r="IYY36" s="39"/>
      <c r="IYZ36" s="39"/>
      <c r="IZA36" s="39"/>
      <c r="IZB36" s="39"/>
      <c r="IZC36" s="40"/>
      <c r="IZD36" s="40"/>
      <c r="IZE36" s="40"/>
      <c r="IZF36" s="40"/>
      <c r="IZG36" s="19"/>
      <c r="IZH36" s="19"/>
      <c r="IZI36" s="18"/>
      <c r="IZJ36" s="18"/>
      <c r="IZK36" s="39"/>
      <c r="IZL36" s="39"/>
      <c r="IZM36" s="39"/>
      <c r="IZN36" s="39"/>
      <c r="IZO36" s="40"/>
      <c r="IZP36" s="40"/>
      <c r="IZQ36" s="40"/>
      <c r="IZR36" s="40"/>
      <c r="IZS36" s="19"/>
      <c r="IZT36" s="19"/>
      <c r="IZU36" s="18"/>
      <c r="IZV36" s="18"/>
      <c r="IZW36" s="39"/>
      <c r="IZX36" s="39"/>
      <c r="IZY36" s="39"/>
      <c r="IZZ36" s="39"/>
      <c r="JAA36" s="40"/>
      <c r="JAB36" s="40"/>
      <c r="JAC36" s="40"/>
      <c r="JAD36" s="40"/>
      <c r="JAE36" s="19"/>
      <c r="JAF36" s="19"/>
      <c r="JAG36" s="18"/>
      <c r="JAH36" s="18"/>
      <c r="JAI36" s="39"/>
      <c r="JAJ36" s="39"/>
      <c r="JAK36" s="39"/>
      <c r="JAL36" s="39"/>
      <c r="JAM36" s="40"/>
      <c r="JAN36" s="40"/>
      <c r="JAO36" s="40"/>
      <c r="JAP36" s="40"/>
      <c r="JAQ36" s="19"/>
      <c r="JAR36" s="19"/>
      <c r="JAS36" s="18"/>
      <c r="JAT36" s="18"/>
      <c r="JAU36" s="39"/>
      <c r="JAV36" s="39"/>
      <c r="JAW36" s="39"/>
      <c r="JAX36" s="39"/>
      <c r="JAY36" s="40"/>
      <c r="JAZ36" s="40"/>
      <c r="JBA36" s="40"/>
      <c r="JBB36" s="40"/>
      <c r="JBC36" s="19"/>
      <c r="JBD36" s="19"/>
      <c r="JBE36" s="18"/>
      <c r="JBF36" s="18"/>
      <c r="JBG36" s="39"/>
      <c r="JBH36" s="39"/>
      <c r="JBI36" s="39"/>
      <c r="JBJ36" s="39"/>
      <c r="JBK36" s="40"/>
      <c r="JBL36" s="40"/>
      <c r="JBM36" s="40"/>
      <c r="JBN36" s="40"/>
      <c r="JBO36" s="19"/>
      <c r="JBP36" s="19"/>
      <c r="JBQ36" s="18"/>
      <c r="JBR36" s="18"/>
      <c r="JBS36" s="39"/>
      <c r="JBT36" s="39"/>
      <c r="JBU36" s="39"/>
      <c r="JBV36" s="39"/>
      <c r="JBW36" s="40"/>
      <c r="JBX36" s="40"/>
      <c r="JBY36" s="40"/>
      <c r="JBZ36" s="40"/>
      <c r="JCA36" s="19"/>
      <c r="JCB36" s="19"/>
      <c r="JCC36" s="18"/>
      <c r="JCD36" s="18"/>
      <c r="JCE36" s="39"/>
      <c r="JCF36" s="39"/>
      <c r="JCG36" s="39"/>
      <c r="JCH36" s="39"/>
      <c r="JCI36" s="40"/>
      <c r="JCJ36" s="40"/>
      <c r="JCK36" s="40"/>
      <c r="JCL36" s="40"/>
      <c r="JCM36" s="19"/>
      <c r="JCN36" s="19"/>
      <c r="JCO36" s="18"/>
      <c r="JCP36" s="18"/>
      <c r="JCQ36" s="39"/>
      <c r="JCR36" s="39"/>
      <c r="JCS36" s="39"/>
      <c r="JCT36" s="39"/>
      <c r="JCU36" s="40"/>
      <c r="JCV36" s="40"/>
      <c r="JCW36" s="40"/>
      <c r="JCX36" s="40"/>
      <c r="JCY36" s="19"/>
      <c r="JCZ36" s="19"/>
      <c r="JDA36" s="18"/>
      <c r="JDB36" s="18"/>
      <c r="JDC36" s="39"/>
      <c r="JDD36" s="39"/>
      <c r="JDE36" s="39"/>
      <c r="JDF36" s="39"/>
      <c r="JDG36" s="40"/>
      <c r="JDH36" s="40"/>
      <c r="JDI36" s="40"/>
      <c r="JDJ36" s="40"/>
      <c r="JDK36" s="19"/>
      <c r="JDL36" s="19"/>
      <c r="JDM36" s="18"/>
      <c r="JDN36" s="18"/>
      <c r="JDO36" s="39"/>
      <c r="JDP36" s="39"/>
      <c r="JDQ36" s="39"/>
      <c r="JDR36" s="39"/>
      <c r="JDS36" s="40"/>
      <c r="JDT36" s="40"/>
      <c r="JDU36" s="40"/>
      <c r="JDV36" s="40"/>
      <c r="JDW36" s="19"/>
      <c r="JDX36" s="19"/>
      <c r="JDY36" s="18"/>
      <c r="JDZ36" s="18"/>
      <c r="JEA36" s="39"/>
      <c r="JEB36" s="39"/>
      <c r="JEC36" s="39"/>
      <c r="JED36" s="39"/>
      <c r="JEE36" s="40"/>
      <c r="JEF36" s="40"/>
      <c r="JEG36" s="40"/>
      <c r="JEH36" s="40"/>
      <c r="JEI36" s="19"/>
      <c r="JEJ36" s="19"/>
      <c r="JEK36" s="18"/>
      <c r="JEL36" s="18"/>
      <c r="JEM36" s="39"/>
      <c r="JEN36" s="39"/>
      <c r="JEO36" s="39"/>
      <c r="JEP36" s="39"/>
      <c r="JEQ36" s="40"/>
      <c r="JER36" s="40"/>
      <c r="JES36" s="40"/>
      <c r="JET36" s="40"/>
      <c r="JEU36" s="19"/>
      <c r="JEV36" s="19"/>
      <c r="JEW36" s="18"/>
      <c r="JEX36" s="18"/>
      <c r="JEY36" s="39"/>
      <c r="JEZ36" s="39"/>
      <c r="JFA36" s="39"/>
      <c r="JFB36" s="39"/>
      <c r="JFC36" s="40"/>
      <c r="JFD36" s="40"/>
      <c r="JFE36" s="40"/>
      <c r="JFF36" s="40"/>
      <c r="JFG36" s="19"/>
      <c r="JFH36" s="19"/>
      <c r="JFI36" s="18"/>
      <c r="JFJ36" s="18"/>
      <c r="JFK36" s="39"/>
      <c r="JFL36" s="39"/>
      <c r="JFM36" s="39"/>
      <c r="JFN36" s="39"/>
      <c r="JFO36" s="40"/>
      <c r="JFP36" s="40"/>
      <c r="JFQ36" s="40"/>
      <c r="JFR36" s="40"/>
      <c r="JFS36" s="19"/>
      <c r="JFT36" s="19"/>
      <c r="JFU36" s="18"/>
      <c r="JFV36" s="18"/>
      <c r="JFW36" s="39"/>
      <c r="JFX36" s="39"/>
      <c r="JFY36" s="39"/>
      <c r="JFZ36" s="39"/>
      <c r="JGA36" s="40"/>
      <c r="JGB36" s="40"/>
      <c r="JGC36" s="40"/>
      <c r="JGD36" s="40"/>
      <c r="JGE36" s="19"/>
      <c r="JGF36" s="19"/>
      <c r="JGG36" s="18"/>
      <c r="JGH36" s="18"/>
      <c r="JGI36" s="39"/>
      <c r="JGJ36" s="39"/>
      <c r="JGK36" s="39"/>
      <c r="JGL36" s="39"/>
      <c r="JGM36" s="40"/>
      <c r="JGN36" s="40"/>
      <c r="JGO36" s="40"/>
      <c r="JGP36" s="40"/>
      <c r="JGQ36" s="19"/>
      <c r="JGR36" s="19"/>
      <c r="JGS36" s="18"/>
      <c r="JGT36" s="18"/>
      <c r="JGU36" s="39"/>
      <c r="JGV36" s="39"/>
      <c r="JGW36" s="39"/>
      <c r="JGX36" s="39"/>
      <c r="JGY36" s="40"/>
      <c r="JGZ36" s="40"/>
      <c r="JHA36" s="40"/>
      <c r="JHB36" s="40"/>
      <c r="JHC36" s="19"/>
      <c r="JHD36" s="19"/>
      <c r="JHE36" s="18"/>
      <c r="JHF36" s="18"/>
      <c r="JHG36" s="39"/>
      <c r="JHH36" s="39"/>
      <c r="JHI36" s="39"/>
      <c r="JHJ36" s="39"/>
      <c r="JHK36" s="40"/>
      <c r="JHL36" s="40"/>
      <c r="JHM36" s="40"/>
      <c r="JHN36" s="40"/>
      <c r="JHO36" s="19"/>
      <c r="JHP36" s="19"/>
      <c r="JHQ36" s="18"/>
      <c r="JHR36" s="18"/>
      <c r="JHS36" s="39"/>
      <c r="JHT36" s="39"/>
      <c r="JHU36" s="39"/>
      <c r="JHV36" s="39"/>
      <c r="JHW36" s="40"/>
      <c r="JHX36" s="40"/>
      <c r="JHY36" s="40"/>
      <c r="JHZ36" s="40"/>
      <c r="JIA36" s="19"/>
      <c r="JIB36" s="19"/>
      <c r="JIC36" s="18"/>
      <c r="JID36" s="18"/>
      <c r="JIE36" s="39"/>
      <c r="JIF36" s="39"/>
      <c r="JIG36" s="39"/>
      <c r="JIH36" s="39"/>
      <c r="JII36" s="40"/>
      <c r="JIJ36" s="40"/>
      <c r="JIK36" s="40"/>
      <c r="JIL36" s="40"/>
      <c r="JIM36" s="19"/>
      <c r="JIN36" s="19"/>
      <c r="JIO36" s="18"/>
      <c r="JIP36" s="18"/>
      <c r="JIQ36" s="39"/>
      <c r="JIR36" s="39"/>
      <c r="JIS36" s="39"/>
      <c r="JIT36" s="39"/>
      <c r="JIU36" s="40"/>
      <c r="JIV36" s="40"/>
      <c r="JIW36" s="40"/>
      <c r="JIX36" s="40"/>
      <c r="JIY36" s="19"/>
      <c r="JIZ36" s="19"/>
      <c r="JJA36" s="18"/>
      <c r="JJB36" s="18"/>
      <c r="JJC36" s="39"/>
      <c r="JJD36" s="39"/>
      <c r="JJE36" s="39"/>
      <c r="JJF36" s="39"/>
      <c r="JJG36" s="40"/>
      <c r="JJH36" s="40"/>
      <c r="JJI36" s="40"/>
      <c r="JJJ36" s="40"/>
      <c r="JJK36" s="19"/>
      <c r="JJL36" s="19"/>
      <c r="JJM36" s="18"/>
      <c r="JJN36" s="18"/>
      <c r="JJO36" s="39"/>
      <c r="JJP36" s="39"/>
      <c r="JJQ36" s="39"/>
      <c r="JJR36" s="39"/>
      <c r="JJS36" s="40"/>
      <c r="JJT36" s="40"/>
      <c r="JJU36" s="40"/>
      <c r="JJV36" s="40"/>
      <c r="JJW36" s="19"/>
      <c r="JJX36" s="19"/>
      <c r="JJY36" s="18"/>
      <c r="JJZ36" s="18"/>
      <c r="JKA36" s="39"/>
      <c r="JKB36" s="39"/>
      <c r="JKC36" s="39"/>
      <c r="JKD36" s="39"/>
      <c r="JKE36" s="40"/>
      <c r="JKF36" s="40"/>
      <c r="JKG36" s="40"/>
      <c r="JKH36" s="40"/>
      <c r="JKI36" s="19"/>
      <c r="JKJ36" s="19"/>
      <c r="JKK36" s="18"/>
      <c r="JKL36" s="18"/>
      <c r="JKM36" s="39"/>
      <c r="JKN36" s="39"/>
      <c r="JKO36" s="39"/>
      <c r="JKP36" s="39"/>
      <c r="JKQ36" s="40"/>
      <c r="JKR36" s="40"/>
      <c r="JKS36" s="40"/>
      <c r="JKT36" s="40"/>
      <c r="JKU36" s="19"/>
      <c r="JKV36" s="19"/>
      <c r="JKW36" s="18"/>
      <c r="JKX36" s="18"/>
      <c r="JKY36" s="39"/>
      <c r="JKZ36" s="39"/>
      <c r="JLA36" s="39"/>
      <c r="JLB36" s="39"/>
      <c r="JLC36" s="40"/>
      <c r="JLD36" s="40"/>
      <c r="JLE36" s="40"/>
      <c r="JLF36" s="40"/>
      <c r="JLG36" s="19"/>
      <c r="JLH36" s="19"/>
      <c r="JLI36" s="18"/>
      <c r="JLJ36" s="18"/>
      <c r="JLK36" s="39"/>
      <c r="JLL36" s="39"/>
      <c r="JLM36" s="39"/>
      <c r="JLN36" s="39"/>
      <c r="JLO36" s="40"/>
      <c r="JLP36" s="40"/>
      <c r="JLQ36" s="40"/>
      <c r="JLR36" s="40"/>
      <c r="JLS36" s="19"/>
      <c r="JLT36" s="19"/>
      <c r="JLU36" s="18"/>
      <c r="JLV36" s="18"/>
      <c r="JLW36" s="39"/>
      <c r="JLX36" s="39"/>
      <c r="JLY36" s="39"/>
      <c r="JLZ36" s="39"/>
      <c r="JMA36" s="40"/>
      <c r="JMB36" s="40"/>
      <c r="JMC36" s="40"/>
      <c r="JMD36" s="40"/>
      <c r="JME36" s="19"/>
      <c r="JMF36" s="19"/>
      <c r="JMG36" s="18"/>
      <c r="JMH36" s="18"/>
      <c r="JMI36" s="39"/>
      <c r="JMJ36" s="39"/>
      <c r="JMK36" s="39"/>
      <c r="JML36" s="39"/>
      <c r="JMM36" s="40"/>
      <c r="JMN36" s="40"/>
      <c r="JMO36" s="40"/>
      <c r="JMP36" s="40"/>
      <c r="JMQ36" s="19"/>
      <c r="JMR36" s="19"/>
      <c r="JMS36" s="18"/>
      <c r="JMT36" s="18"/>
      <c r="JMU36" s="39"/>
      <c r="JMV36" s="39"/>
      <c r="JMW36" s="39"/>
      <c r="JMX36" s="39"/>
      <c r="JMY36" s="40"/>
      <c r="JMZ36" s="40"/>
      <c r="JNA36" s="40"/>
      <c r="JNB36" s="40"/>
      <c r="JNC36" s="19"/>
      <c r="JND36" s="19"/>
      <c r="JNE36" s="18"/>
      <c r="JNF36" s="18"/>
      <c r="JNG36" s="39"/>
      <c r="JNH36" s="39"/>
      <c r="JNI36" s="39"/>
      <c r="JNJ36" s="39"/>
      <c r="JNK36" s="40"/>
      <c r="JNL36" s="40"/>
      <c r="JNM36" s="40"/>
      <c r="JNN36" s="40"/>
      <c r="JNO36" s="19"/>
      <c r="JNP36" s="19"/>
      <c r="JNQ36" s="18"/>
      <c r="JNR36" s="18"/>
      <c r="JNS36" s="39"/>
      <c r="JNT36" s="39"/>
      <c r="JNU36" s="39"/>
      <c r="JNV36" s="39"/>
      <c r="JNW36" s="40"/>
      <c r="JNX36" s="40"/>
      <c r="JNY36" s="40"/>
      <c r="JNZ36" s="40"/>
      <c r="JOA36" s="19"/>
      <c r="JOB36" s="19"/>
      <c r="JOC36" s="18"/>
      <c r="JOD36" s="18"/>
      <c r="JOE36" s="39"/>
      <c r="JOF36" s="39"/>
      <c r="JOG36" s="39"/>
      <c r="JOH36" s="39"/>
      <c r="JOI36" s="40"/>
      <c r="JOJ36" s="40"/>
      <c r="JOK36" s="40"/>
      <c r="JOL36" s="40"/>
      <c r="JOM36" s="19"/>
      <c r="JON36" s="19"/>
      <c r="JOO36" s="18"/>
      <c r="JOP36" s="18"/>
      <c r="JOQ36" s="39"/>
      <c r="JOR36" s="39"/>
      <c r="JOS36" s="39"/>
      <c r="JOT36" s="39"/>
      <c r="JOU36" s="40"/>
      <c r="JOV36" s="40"/>
      <c r="JOW36" s="40"/>
      <c r="JOX36" s="40"/>
      <c r="JOY36" s="19"/>
      <c r="JOZ36" s="19"/>
      <c r="JPA36" s="18"/>
      <c r="JPB36" s="18"/>
      <c r="JPC36" s="39"/>
      <c r="JPD36" s="39"/>
      <c r="JPE36" s="39"/>
      <c r="JPF36" s="39"/>
      <c r="JPG36" s="40"/>
      <c r="JPH36" s="40"/>
      <c r="JPI36" s="40"/>
      <c r="JPJ36" s="40"/>
      <c r="JPK36" s="19"/>
      <c r="JPL36" s="19"/>
      <c r="JPM36" s="18"/>
      <c r="JPN36" s="18"/>
      <c r="JPO36" s="39"/>
      <c r="JPP36" s="39"/>
      <c r="JPQ36" s="39"/>
      <c r="JPR36" s="39"/>
      <c r="JPS36" s="40"/>
      <c r="JPT36" s="40"/>
      <c r="JPU36" s="40"/>
      <c r="JPV36" s="40"/>
      <c r="JPW36" s="19"/>
      <c r="JPX36" s="19"/>
      <c r="JPY36" s="18"/>
      <c r="JPZ36" s="18"/>
      <c r="JQA36" s="39"/>
      <c r="JQB36" s="39"/>
      <c r="JQC36" s="39"/>
      <c r="JQD36" s="39"/>
      <c r="JQE36" s="40"/>
      <c r="JQF36" s="40"/>
      <c r="JQG36" s="40"/>
      <c r="JQH36" s="40"/>
      <c r="JQI36" s="19"/>
      <c r="JQJ36" s="19"/>
      <c r="JQK36" s="18"/>
      <c r="JQL36" s="18"/>
      <c r="JQM36" s="39"/>
      <c r="JQN36" s="39"/>
      <c r="JQO36" s="39"/>
      <c r="JQP36" s="39"/>
      <c r="JQQ36" s="40"/>
      <c r="JQR36" s="40"/>
      <c r="JQS36" s="40"/>
      <c r="JQT36" s="40"/>
      <c r="JQU36" s="19"/>
      <c r="JQV36" s="19"/>
      <c r="JQW36" s="18"/>
      <c r="JQX36" s="18"/>
      <c r="JQY36" s="39"/>
      <c r="JQZ36" s="39"/>
      <c r="JRA36" s="39"/>
      <c r="JRB36" s="39"/>
      <c r="JRC36" s="40"/>
      <c r="JRD36" s="40"/>
      <c r="JRE36" s="40"/>
      <c r="JRF36" s="40"/>
      <c r="JRG36" s="19"/>
      <c r="JRH36" s="19"/>
      <c r="JRI36" s="18"/>
      <c r="JRJ36" s="18"/>
      <c r="JRK36" s="39"/>
      <c r="JRL36" s="39"/>
      <c r="JRM36" s="39"/>
      <c r="JRN36" s="39"/>
      <c r="JRO36" s="40"/>
      <c r="JRP36" s="40"/>
      <c r="JRQ36" s="40"/>
      <c r="JRR36" s="40"/>
      <c r="JRS36" s="19"/>
      <c r="JRT36" s="19"/>
      <c r="JRU36" s="18"/>
      <c r="JRV36" s="18"/>
      <c r="JRW36" s="39"/>
      <c r="JRX36" s="39"/>
      <c r="JRY36" s="39"/>
      <c r="JRZ36" s="39"/>
      <c r="JSA36" s="40"/>
      <c r="JSB36" s="40"/>
      <c r="JSC36" s="40"/>
      <c r="JSD36" s="40"/>
      <c r="JSE36" s="19"/>
      <c r="JSF36" s="19"/>
      <c r="JSG36" s="18"/>
      <c r="JSH36" s="18"/>
      <c r="JSI36" s="39"/>
      <c r="JSJ36" s="39"/>
      <c r="JSK36" s="39"/>
      <c r="JSL36" s="39"/>
      <c r="JSM36" s="40"/>
      <c r="JSN36" s="40"/>
      <c r="JSO36" s="40"/>
      <c r="JSP36" s="40"/>
      <c r="JSQ36" s="19"/>
      <c r="JSR36" s="19"/>
      <c r="JSS36" s="18"/>
      <c r="JST36" s="18"/>
      <c r="JSU36" s="39"/>
      <c r="JSV36" s="39"/>
      <c r="JSW36" s="39"/>
      <c r="JSX36" s="39"/>
      <c r="JSY36" s="40"/>
      <c r="JSZ36" s="40"/>
      <c r="JTA36" s="40"/>
      <c r="JTB36" s="40"/>
      <c r="JTC36" s="19"/>
      <c r="JTD36" s="19"/>
      <c r="JTE36" s="18"/>
      <c r="JTF36" s="18"/>
      <c r="JTG36" s="39"/>
      <c r="JTH36" s="39"/>
      <c r="JTI36" s="39"/>
      <c r="JTJ36" s="39"/>
      <c r="JTK36" s="40"/>
      <c r="JTL36" s="40"/>
      <c r="JTM36" s="40"/>
      <c r="JTN36" s="40"/>
      <c r="JTO36" s="19"/>
      <c r="JTP36" s="19"/>
      <c r="JTQ36" s="18"/>
      <c r="JTR36" s="18"/>
      <c r="JTS36" s="39"/>
      <c r="JTT36" s="39"/>
      <c r="JTU36" s="39"/>
      <c r="JTV36" s="39"/>
      <c r="JTW36" s="40"/>
      <c r="JTX36" s="40"/>
      <c r="JTY36" s="40"/>
      <c r="JTZ36" s="40"/>
      <c r="JUA36" s="19"/>
      <c r="JUB36" s="19"/>
      <c r="JUC36" s="18"/>
      <c r="JUD36" s="18"/>
      <c r="JUE36" s="39"/>
      <c r="JUF36" s="39"/>
      <c r="JUG36" s="39"/>
      <c r="JUH36" s="39"/>
      <c r="JUI36" s="40"/>
      <c r="JUJ36" s="40"/>
      <c r="JUK36" s="40"/>
      <c r="JUL36" s="40"/>
      <c r="JUM36" s="19"/>
      <c r="JUN36" s="19"/>
      <c r="JUO36" s="18"/>
      <c r="JUP36" s="18"/>
      <c r="JUQ36" s="39"/>
      <c r="JUR36" s="39"/>
      <c r="JUS36" s="39"/>
      <c r="JUT36" s="39"/>
      <c r="JUU36" s="40"/>
      <c r="JUV36" s="40"/>
      <c r="JUW36" s="40"/>
      <c r="JUX36" s="40"/>
      <c r="JUY36" s="19"/>
      <c r="JUZ36" s="19"/>
      <c r="JVA36" s="18"/>
      <c r="JVB36" s="18"/>
      <c r="JVC36" s="39"/>
      <c r="JVD36" s="39"/>
      <c r="JVE36" s="39"/>
      <c r="JVF36" s="39"/>
      <c r="JVG36" s="40"/>
      <c r="JVH36" s="40"/>
      <c r="JVI36" s="40"/>
      <c r="JVJ36" s="40"/>
      <c r="JVK36" s="19"/>
      <c r="JVL36" s="19"/>
      <c r="JVM36" s="18"/>
      <c r="JVN36" s="18"/>
      <c r="JVO36" s="39"/>
      <c r="JVP36" s="39"/>
      <c r="JVQ36" s="39"/>
      <c r="JVR36" s="39"/>
      <c r="JVS36" s="40"/>
      <c r="JVT36" s="40"/>
      <c r="JVU36" s="40"/>
      <c r="JVV36" s="40"/>
      <c r="JVW36" s="19"/>
      <c r="JVX36" s="19"/>
      <c r="JVY36" s="18"/>
      <c r="JVZ36" s="18"/>
      <c r="JWA36" s="39"/>
      <c r="JWB36" s="39"/>
      <c r="JWC36" s="39"/>
      <c r="JWD36" s="39"/>
      <c r="JWE36" s="40"/>
      <c r="JWF36" s="40"/>
      <c r="JWG36" s="40"/>
      <c r="JWH36" s="40"/>
      <c r="JWI36" s="19"/>
      <c r="JWJ36" s="19"/>
      <c r="JWK36" s="18"/>
      <c r="JWL36" s="18"/>
      <c r="JWM36" s="39"/>
      <c r="JWN36" s="39"/>
      <c r="JWO36" s="39"/>
      <c r="JWP36" s="39"/>
      <c r="JWQ36" s="40"/>
      <c r="JWR36" s="40"/>
      <c r="JWS36" s="40"/>
      <c r="JWT36" s="40"/>
      <c r="JWU36" s="19"/>
      <c r="JWV36" s="19"/>
      <c r="JWW36" s="18"/>
      <c r="JWX36" s="18"/>
      <c r="JWY36" s="39"/>
      <c r="JWZ36" s="39"/>
      <c r="JXA36" s="39"/>
      <c r="JXB36" s="39"/>
      <c r="JXC36" s="40"/>
      <c r="JXD36" s="40"/>
      <c r="JXE36" s="40"/>
      <c r="JXF36" s="40"/>
      <c r="JXG36" s="19"/>
      <c r="JXH36" s="19"/>
      <c r="JXI36" s="18"/>
      <c r="JXJ36" s="18"/>
      <c r="JXK36" s="39"/>
      <c r="JXL36" s="39"/>
      <c r="JXM36" s="39"/>
      <c r="JXN36" s="39"/>
      <c r="JXO36" s="40"/>
      <c r="JXP36" s="40"/>
      <c r="JXQ36" s="40"/>
      <c r="JXR36" s="40"/>
      <c r="JXS36" s="19"/>
      <c r="JXT36" s="19"/>
      <c r="JXU36" s="18"/>
      <c r="JXV36" s="18"/>
      <c r="JXW36" s="39"/>
      <c r="JXX36" s="39"/>
      <c r="JXY36" s="39"/>
      <c r="JXZ36" s="39"/>
      <c r="JYA36" s="40"/>
      <c r="JYB36" s="40"/>
      <c r="JYC36" s="40"/>
      <c r="JYD36" s="40"/>
      <c r="JYE36" s="19"/>
      <c r="JYF36" s="19"/>
      <c r="JYG36" s="18"/>
      <c r="JYH36" s="18"/>
      <c r="JYI36" s="39"/>
      <c r="JYJ36" s="39"/>
      <c r="JYK36" s="39"/>
      <c r="JYL36" s="39"/>
      <c r="JYM36" s="40"/>
      <c r="JYN36" s="40"/>
      <c r="JYO36" s="40"/>
      <c r="JYP36" s="40"/>
      <c r="JYQ36" s="19"/>
      <c r="JYR36" s="19"/>
      <c r="JYS36" s="18"/>
      <c r="JYT36" s="18"/>
      <c r="JYU36" s="39"/>
      <c r="JYV36" s="39"/>
      <c r="JYW36" s="39"/>
      <c r="JYX36" s="39"/>
      <c r="JYY36" s="40"/>
      <c r="JYZ36" s="40"/>
      <c r="JZA36" s="40"/>
      <c r="JZB36" s="40"/>
      <c r="JZC36" s="19"/>
      <c r="JZD36" s="19"/>
      <c r="JZE36" s="18"/>
      <c r="JZF36" s="18"/>
      <c r="JZG36" s="39"/>
      <c r="JZH36" s="39"/>
      <c r="JZI36" s="39"/>
      <c r="JZJ36" s="39"/>
      <c r="JZK36" s="40"/>
      <c r="JZL36" s="40"/>
      <c r="JZM36" s="40"/>
      <c r="JZN36" s="40"/>
      <c r="JZO36" s="19"/>
      <c r="JZP36" s="19"/>
      <c r="JZQ36" s="18"/>
      <c r="JZR36" s="18"/>
      <c r="JZS36" s="39"/>
      <c r="JZT36" s="39"/>
      <c r="JZU36" s="39"/>
      <c r="JZV36" s="39"/>
      <c r="JZW36" s="40"/>
      <c r="JZX36" s="40"/>
      <c r="JZY36" s="40"/>
      <c r="JZZ36" s="40"/>
      <c r="KAA36" s="19"/>
      <c r="KAB36" s="19"/>
      <c r="KAC36" s="18"/>
      <c r="KAD36" s="18"/>
      <c r="KAE36" s="39"/>
      <c r="KAF36" s="39"/>
      <c r="KAG36" s="39"/>
      <c r="KAH36" s="39"/>
      <c r="KAI36" s="40"/>
      <c r="KAJ36" s="40"/>
      <c r="KAK36" s="40"/>
      <c r="KAL36" s="40"/>
      <c r="KAM36" s="19"/>
      <c r="KAN36" s="19"/>
      <c r="KAO36" s="18"/>
      <c r="KAP36" s="18"/>
      <c r="KAQ36" s="39"/>
      <c r="KAR36" s="39"/>
      <c r="KAS36" s="39"/>
      <c r="KAT36" s="39"/>
      <c r="KAU36" s="40"/>
      <c r="KAV36" s="40"/>
      <c r="KAW36" s="40"/>
      <c r="KAX36" s="40"/>
      <c r="KAY36" s="19"/>
      <c r="KAZ36" s="19"/>
      <c r="KBA36" s="18"/>
      <c r="KBB36" s="18"/>
      <c r="KBC36" s="39"/>
      <c r="KBD36" s="39"/>
      <c r="KBE36" s="39"/>
      <c r="KBF36" s="39"/>
      <c r="KBG36" s="40"/>
      <c r="KBH36" s="40"/>
      <c r="KBI36" s="40"/>
      <c r="KBJ36" s="40"/>
      <c r="KBK36" s="19"/>
      <c r="KBL36" s="19"/>
      <c r="KBM36" s="18"/>
      <c r="KBN36" s="18"/>
      <c r="KBO36" s="39"/>
      <c r="KBP36" s="39"/>
      <c r="KBQ36" s="39"/>
      <c r="KBR36" s="39"/>
      <c r="KBS36" s="40"/>
      <c r="KBT36" s="40"/>
      <c r="KBU36" s="40"/>
      <c r="KBV36" s="40"/>
      <c r="KBW36" s="19"/>
      <c r="KBX36" s="19"/>
      <c r="KBY36" s="18"/>
      <c r="KBZ36" s="18"/>
      <c r="KCA36" s="39"/>
      <c r="KCB36" s="39"/>
      <c r="KCC36" s="39"/>
      <c r="KCD36" s="39"/>
      <c r="KCE36" s="40"/>
      <c r="KCF36" s="40"/>
      <c r="KCG36" s="40"/>
      <c r="KCH36" s="40"/>
      <c r="KCI36" s="19"/>
      <c r="KCJ36" s="19"/>
      <c r="KCK36" s="18"/>
      <c r="KCL36" s="18"/>
      <c r="KCM36" s="39"/>
      <c r="KCN36" s="39"/>
      <c r="KCO36" s="39"/>
      <c r="KCP36" s="39"/>
      <c r="KCQ36" s="40"/>
      <c r="KCR36" s="40"/>
      <c r="KCS36" s="40"/>
      <c r="KCT36" s="40"/>
      <c r="KCU36" s="19"/>
      <c r="KCV36" s="19"/>
      <c r="KCW36" s="18"/>
      <c r="KCX36" s="18"/>
      <c r="KCY36" s="39"/>
      <c r="KCZ36" s="39"/>
      <c r="KDA36" s="39"/>
      <c r="KDB36" s="39"/>
      <c r="KDC36" s="40"/>
      <c r="KDD36" s="40"/>
      <c r="KDE36" s="40"/>
      <c r="KDF36" s="40"/>
      <c r="KDG36" s="19"/>
      <c r="KDH36" s="19"/>
      <c r="KDI36" s="18"/>
      <c r="KDJ36" s="18"/>
      <c r="KDK36" s="39"/>
      <c r="KDL36" s="39"/>
      <c r="KDM36" s="39"/>
      <c r="KDN36" s="39"/>
      <c r="KDO36" s="40"/>
      <c r="KDP36" s="40"/>
      <c r="KDQ36" s="40"/>
      <c r="KDR36" s="40"/>
      <c r="KDS36" s="19"/>
      <c r="KDT36" s="19"/>
      <c r="KDU36" s="18"/>
      <c r="KDV36" s="18"/>
      <c r="KDW36" s="39"/>
      <c r="KDX36" s="39"/>
      <c r="KDY36" s="39"/>
      <c r="KDZ36" s="39"/>
      <c r="KEA36" s="40"/>
      <c r="KEB36" s="40"/>
      <c r="KEC36" s="40"/>
      <c r="KED36" s="40"/>
      <c r="KEE36" s="19"/>
      <c r="KEF36" s="19"/>
      <c r="KEG36" s="18"/>
      <c r="KEH36" s="18"/>
      <c r="KEI36" s="39"/>
      <c r="KEJ36" s="39"/>
      <c r="KEK36" s="39"/>
      <c r="KEL36" s="39"/>
      <c r="KEM36" s="40"/>
      <c r="KEN36" s="40"/>
      <c r="KEO36" s="40"/>
      <c r="KEP36" s="40"/>
      <c r="KEQ36" s="19"/>
      <c r="KER36" s="19"/>
      <c r="KES36" s="18"/>
      <c r="KET36" s="18"/>
      <c r="KEU36" s="39"/>
      <c r="KEV36" s="39"/>
      <c r="KEW36" s="39"/>
      <c r="KEX36" s="39"/>
      <c r="KEY36" s="40"/>
      <c r="KEZ36" s="40"/>
      <c r="KFA36" s="40"/>
      <c r="KFB36" s="40"/>
      <c r="KFC36" s="19"/>
      <c r="KFD36" s="19"/>
      <c r="KFE36" s="18"/>
      <c r="KFF36" s="18"/>
      <c r="KFG36" s="39"/>
      <c r="KFH36" s="39"/>
      <c r="KFI36" s="39"/>
      <c r="KFJ36" s="39"/>
      <c r="KFK36" s="40"/>
      <c r="KFL36" s="40"/>
      <c r="KFM36" s="40"/>
      <c r="KFN36" s="40"/>
      <c r="KFO36" s="19"/>
      <c r="KFP36" s="19"/>
      <c r="KFQ36" s="18"/>
      <c r="KFR36" s="18"/>
      <c r="KFS36" s="39"/>
      <c r="KFT36" s="39"/>
      <c r="KFU36" s="39"/>
      <c r="KFV36" s="39"/>
      <c r="KFW36" s="40"/>
      <c r="KFX36" s="40"/>
      <c r="KFY36" s="40"/>
      <c r="KFZ36" s="40"/>
      <c r="KGA36" s="19"/>
      <c r="KGB36" s="19"/>
      <c r="KGC36" s="18"/>
      <c r="KGD36" s="18"/>
      <c r="KGE36" s="39"/>
      <c r="KGF36" s="39"/>
      <c r="KGG36" s="39"/>
      <c r="KGH36" s="39"/>
      <c r="KGI36" s="40"/>
      <c r="KGJ36" s="40"/>
      <c r="KGK36" s="40"/>
      <c r="KGL36" s="40"/>
      <c r="KGM36" s="19"/>
      <c r="KGN36" s="19"/>
      <c r="KGO36" s="18"/>
      <c r="KGP36" s="18"/>
      <c r="KGQ36" s="39"/>
      <c r="KGR36" s="39"/>
      <c r="KGS36" s="39"/>
      <c r="KGT36" s="39"/>
      <c r="KGU36" s="40"/>
      <c r="KGV36" s="40"/>
      <c r="KGW36" s="40"/>
      <c r="KGX36" s="40"/>
      <c r="KGY36" s="19"/>
      <c r="KGZ36" s="19"/>
      <c r="KHA36" s="18"/>
      <c r="KHB36" s="18"/>
      <c r="KHC36" s="39"/>
      <c r="KHD36" s="39"/>
      <c r="KHE36" s="39"/>
      <c r="KHF36" s="39"/>
      <c r="KHG36" s="40"/>
      <c r="KHH36" s="40"/>
      <c r="KHI36" s="40"/>
      <c r="KHJ36" s="40"/>
      <c r="KHK36" s="19"/>
      <c r="KHL36" s="19"/>
      <c r="KHM36" s="18"/>
      <c r="KHN36" s="18"/>
      <c r="KHO36" s="39"/>
      <c r="KHP36" s="39"/>
      <c r="KHQ36" s="39"/>
      <c r="KHR36" s="39"/>
      <c r="KHS36" s="40"/>
      <c r="KHT36" s="40"/>
      <c r="KHU36" s="40"/>
      <c r="KHV36" s="40"/>
      <c r="KHW36" s="19"/>
      <c r="KHX36" s="19"/>
      <c r="KHY36" s="18"/>
      <c r="KHZ36" s="18"/>
      <c r="KIA36" s="39"/>
      <c r="KIB36" s="39"/>
      <c r="KIC36" s="39"/>
      <c r="KID36" s="39"/>
      <c r="KIE36" s="40"/>
      <c r="KIF36" s="40"/>
      <c r="KIG36" s="40"/>
      <c r="KIH36" s="40"/>
      <c r="KII36" s="19"/>
      <c r="KIJ36" s="19"/>
      <c r="KIK36" s="18"/>
      <c r="KIL36" s="18"/>
      <c r="KIM36" s="39"/>
      <c r="KIN36" s="39"/>
      <c r="KIO36" s="39"/>
      <c r="KIP36" s="39"/>
      <c r="KIQ36" s="40"/>
      <c r="KIR36" s="40"/>
      <c r="KIS36" s="40"/>
      <c r="KIT36" s="40"/>
      <c r="KIU36" s="19"/>
      <c r="KIV36" s="19"/>
      <c r="KIW36" s="18"/>
      <c r="KIX36" s="18"/>
      <c r="KIY36" s="39"/>
      <c r="KIZ36" s="39"/>
      <c r="KJA36" s="39"/>
      <c r="KJB36" s="39"/>
      <c r="KJC36" s="40"/>
      <c r="KJD36" s="40"/>
      <c r="KJE36" s="40"/>
      <c r="KJF36" s="40"/>
      <c r="KJG36" s="19"/>
      <c r="KJH36" s="19"/>
      <c r="KJI36" s="18"/>
      <c r="KJJ36" s="18"/>
      <c r="KJK36" s="39"/>
      <c r="KJL36" s="39"/>
      <c r="KJM36" s="39"/>
      <c r="KJN36" s="39"/>
      <c r="KJO36" s="40"/>
      <c r="KJP36" s="40"/>
      <c r="KJQ36" s="40"/>
      <c r="KJR36" s="40"/>
      <c r="KJS36" s="19"/>
      <c r="KJT36" s="19"/>
      <c r="KJU36" s="18"/>
      <c r="KJV36" s="18"/>
      <c r="KJW36" s="39"/>
      <c r="KJX36" s="39"/>
      <c r="KJY36" s="39"/>
      <c r="KJZ36" s="39"/>
      <c r="KKA36" s="40"/>
      <c r="KKB36" s="40"/>
      <c r="KKC36" s="40"/>
      <c r="KKD36" s="40"/>
      <c r="KKE36" s="19"/>
      <c r="KKF36" s="19"/>
      <c r="KKG36" s="18"/>
      <c r="KKH36" s="18"/>
      <c r="KKI36" s="39"/>
      <c r="KKJ36" s="39"/>
      <c r="KKK36" s="39"/>
      <c r="KKL36" s="39"/>
      <c r="KKM36" s="40"/>
      <c r="KKN36" s="40"/>
      <c r="KKO36" s="40"/>
      <c r="KKP36" s="40"/>
      <c r="KKQ36" s="19"/>
      <c r="KKR36" s="19"/>
      <c r="KKS36" s="18"/>
      <c r="KKT36" s="18"/>
      <c r="KKU36" s="39"/>
      <c r="KKV36" s="39"/>
      <c r="KKW36" s="39"/>
      <c r="KKX36" s="39"/>
      <c r="KKY36" s="40"/>
      <c r="KKZ36" s="40"/>
      <c r="KLA36" s="40"/>
      <c r="KLB36" s="40"/>
      <c r="KLC36" s="19"/>
      <c r="KLD36" s="19"/>
      <c r="KLE36" s="18"/>
      <c r="KLF36" s="18"/>
      <c r="KLG36" s="39"/>
      <c r="KLH36" s="39"/>
      <c r="KLI36" s="39"/>
      <c r="KLJ36" s="39"/>
      <c r="KLK36" s="40"/>
      <c r="KLL36" s="40"/>
      <c r="KLM36" s="40"/>
      <c r="KLN36" s="40"/>
      <c r="KLO36" s="19"/>
      <c r="KLP36" s="19"/>
      <c r="KLQ36" s="18"/>
      <c r="KLR36" s="18"/>
      <c r="KLS36" s="39"/>
      <c r="KLT36" s="39"/>
      <c r="KLU36" s="39"/>
      <c r="KLV36" s="39"/>
      <c r="KLW36" s="40"/>
      <c r="KLX36" s="40"/>
      <c r="KLY36" s="40"/>
      <c r="KLZ36" s="40"/>
      <c r="KMA36" s="19"/>
      <c r="KMB36" s="19"/>
      <c r="KMC36" s="18"/>
      <c r="KMD36" s="18"/>
      <c r="KME36" s="39"/>
      <c r="KMF36" s="39"/>
      <c r="KMG36" s="39"/>
      <c r="KMH36" s="39"/>
      <c r="KMI36" s="40"/>
      <c r="KMJ36" s="40"/>
      <c r="KMK36" s="40"/>
      <c r="KML36" s="40"/>
      <c r="KMM36" s="19"/>
      <c r="KMN36" s="19"/>
      <c r="KMO36" s="18"/>
      <c r="KMP36" s="18"/>
      <c r="KMQ36" s="39"/>
      <c r="KMR36" s="39"/>
      <c r="KMS36" s="39"/>
      <c r="KMT36" s="39"/>
      <c r="KMU36" s="40"/>
      <c r="KMV36" s="40"/>
      <c r="KMW36" s="40"/>
      <c r="KMX36" s="40"/>
      <c r="KMY36" s="19"/>
      <c r="KMZ36" s="19"/>
      <c r="KNA36" s="18"/>
      <c r="KNB36" s="18"/>
      <c r="KNC36" s="39"/>
      <c r="KND36" s="39"/>
      <c r="KNE36" s="39"/>
      <c r="KNF36" s="39"/>
      <c r="KNG36" s="40"/>
      <c r="KNH36" s="40"/>
      <c r="KNI36" s="40"/>
      <c r="KNJ36" s="40"/>
      <c r="KNK36" s="19"/>
      <c r="KNL36" s="19"/>
      <c r="KNM36" s="18"/>
      <c r="KNN36" s="18"/>
      <c r="KNO36" s="39"/>
      <c r="KNP36" s="39"/>
      <c r="KNQ36" s="39"/>
      <c r="KNR36" s="39"/>
      <c r="KNS36" s="40"/>
      <c r="KNT36" s="40"/>
      <c r="KNU36" s="40"/>
      <c r="KNV36" s="40"/>
      <c r="KNW36" s="19"/>
      <c r="KNX36" s="19"/>
      <c r="KNY36" s="18"/>
      <c r="KNZ36" s="18"/>
      <c r="KOA36" s="39"/>
      <c r="KOB36" s="39"/>
      <c r="KOC36" s="39"/>
      <c r="KOD36" s="39"/>
      <c r="KOE36" s="40"/>
      <c r="KOF36" s="40"/>
      <c r="KOG36" s="40"/>
      <c r="KOH36" s="40"/>
      <c r="KOI36" s="19"/>
      <c r="KOJ36" s="19"/>
      <c r="KOK36" s="18"/>
      <c r="KOL36" s="18"/>
      <c r="KOM36" s="39"/>
      <c r="KON36" s="39"/>
      <c r="KOO36" s="39"/>
      <c r="KOP36" s="39"/>
      <c r="KOQ36" s="40"/>
      <c r="KOR36" s="40"/>
      <c r="KOS36" s="40"/>
      <c r="KOT36" s="40"/>
      <c r="KOU36" s="19"/>
      <c r="KOV36" s="19"/>
      <c r="KOW36" s="18"/>
      <c r="KOX36" s="18"/>
      <c r="KOY36" s="39"/>
      <c r="KOZ36" s="39"/>
      <c r="KPA36" s="39"/>
      <c r="KPB36" s="39"/>
      <c r="KPC36" s="40"/>
      <c r="KPD36" s="40"/>
      <c r="KPE36" s="40"/>
      <c r="KPF36" s="40"/>
      <c r="KPG36" s="19"/>
      <c r="KPH36" s="19"/>
      <c r="KPI36" s="18"/>
      <c r="KPJ36" s="18"/>
      <c r="KPK36" s="39"/>
      <c r="KPL36" s="39"/>
      <c r="KPM36" s="39"/>
      <c r="KPN36" s="39"/>
      <c r="KPO36" s="40"/>
      <c r="KPP36" s="40"/>
      <c r="KPQ36" s="40"/>
      <c r="KPR36" s="40"/>
      <c r="KPS36" s="19"/>
      <c r="KPT36" s="19"/>
      <c r="KPU36" s="18"/>
      <c r="KPV36" s="18"/>
      <c r="KPW36" s="39"/>
      <c r="KPX36" s="39"/>
      <c r="KPY36" s="39"/>
      <c r="KPZ36" s="39"/>
      <c r="KQA36" s="40"/>
      <c r="KQB36" s="40"/>
      <c r="KQC36" s="40"/>
      <c r="KQD36" s="40"/>
      <c r="KQE36" s="19"/>
      <c r="KQF36" s="19"/>
      <c r="KQG36" s="18"/>
      <c r="KQH36" s="18"/>
      <c r="KQI36" s="39"/>
      <c r="KQJ36" s="39"/>
      <c r="KQK36" s="39"/>
      <c r="KQL36" s="39"/>
      <c r="KQM36" s="40"/>
      <c r="KQN36" s="40"/>
      <c r="KQO36" s="40"/>
      <c r="KQP36" s="40"/>
      <c r="KQQ36" s="19"/>
      <c r="KQR36" s="19"/>
      <c r="KQS36" s="18"/>
      <c r="KQT36" s="18"/>
      <c r="KQU36" s="39"/>
      <c r="KQV36" s="39"/>
      <c r="KQW36" s="39"/>
      <c r="KQX36" s="39"/>
      <c r="KQY36" s="40"/>
      <c r="KQZ36" s="40"/>
      <c r="KRA36" s="40"/>
      <c r="KRB36" s="40"/>
      <c r="KRC36" s="19"/>
      <c r="KRD36" s="19"/>
      <c r="KRE36" s="18"/>
      <c r="KRF36" s="18"/>
      <c r="KRG36" s="39"/>
      <c r="KRH36" s="39"/>
      <c r="KRI36" s="39"/>
      <c r="KRJ36" s="39"/>
      <c r="KRK36" s="40"/>
      <c r="KRL36" s="40"/>
      <c r="KRM36" s="40"/>
      <c r="KRN36" s="40"/>
      <c r="KRO36" s="19"/>
      <c r="KRP36" s="19"/>
      <c r="KRQ36" s="18"/>
      <c r="KRR36" s="18"/>
      <c r="KRS36" s="39"/>
      <c r="KRT36" s="39"/>
      <c r="KRU36" s="39"/>
      <c r="KRV36" s="39"/>
      <c r="KRW36" s="40"/>
      <c r="KRX36" s="40"/>
      <c r="KRY36" s="40"/>
      <c r="KRZ36" s="40"/>
      <c r="KSA36" s="19"/>
      <c r="KSB36" s="19"/>
      <c r="KSC36" s="18"/>
      <c r="KSD36" s="18"/>
      <c r="KSE36" s="39"/>
      <c r="KSF36" s="39"/>
      <c r="KSG36" s="39"/>
      <c r="KSH36" s="39"/>
      <c r="KSI36" s="40"/>
      <c r="KSJ36" s="40"/>
      <c r="KSK36" s="40"/>
      <c r="KSL36" s="40"/>
      <c r="KSM36" s="19"/>
      <c r="KSN36" s="19"/>
      <c r="KSO36" s="18"/>
      <c r="KSP36" s="18"/>
      <c r="KSQ36" s="39"/>
      <c r="KSR36" s="39"/>
      <c r="KSS36" s="39"/>
      <c r="KST36" s="39"/>
      <c r="KSU36" s="40"/>
      <c r="KSV36" s="40"/>
      <c r="KSW36" s="40"/>
      <c r="KSX36" s="40"/>
      <c r="KSY36" s="19"/>
      <c r="KSZ36" s="19"/>
      <c r="KTA36" s="18"/>
      <c r="KTB36" s="18"/>
      <c r="KTC36" s="39"/>
      <c r="KTD36" s="39"/>
      <c r="KTE36" s="39"/>
      <c r="KTF36" s="39"/>
      <c r="KTG36" s="40"/>
      <c r="KTH36" s="40"/>
      <c r="KTI36" s="40"/>
      <c r="KTJ36" s="40"/>
      <c r="KTK36" s="19"/>
      <c r="KTL36" s="19"/>
      <c r="KTM36" s="18"/>
      <c r="KTN36" s="18"/>
      <c r="KTO36" s="39"/>
      <c r="KTP36" s="39"/>
      <c r="KTQ36" s="39"/>
      <c r="KTR36" s="39"/>
      <c r="KTS36" s="40"/>
      <c r="KTT36" s="40"/>
      <c r="KTU36" s="40"/>
      <c r="KTV36" s="40"/>
      <c r="KTW36" s="19"/>
      <c r="KTX36" s="19"/>
      <c r="KTY36" s="18"/>
      <c r="KTZ36" s="18"/>
      <c r="KUA36" s="39"/>
      <c r="KUB36" s="39"/>
      <c r="KUC36" s="39"/>
      <c r="KUD36" s="39"/>
      <c r="KUE36" s="40"/>
      <c r="KUF36" s="40"/>
      <c r="KUG36" s="40"/>
      <c r="KUH36" s="40"/>
      <c r="KUI36" s="19"/>
      <c r="KUJ36" s="19"/>
      <c r="KUK36" s="18"/>
      <c r="KUL36" s="18"/>
      <c r="KUM36" s="39"/>
      <c r="KUN36" s="39"/>
      <c r="KUO36" s="39"/>
      <c r="KUP36" s="39"/>
      <c r="KUQ36" s="40"/>
      <c r="KUR36" s="40"/>
      <c r="KUS36" s="40"/>
      <c r="KUT36" s="40"/>
      <c r="KUU36" s="19"/>
      <c r="KUV36" s="19"/>
      <c r="KUW36" s="18"/>
      <c r="KUX36" s="18"/>
      <c r="KUY36" s="39"/>
      <c r="KUZ36" s="39"/>
      <c r="KVA36" s="39"/>
      <c r="KVB36" s="39"/>
      <c r="KVC36" s="40"/>
      <c r="KVD36" s="40"/>
      <c r="KVE36" s="40"/>
      <c r="KVF36" s="40"/>
      <c r="KVG36" s="19"/>
      <c r="KVH36" s="19"/>
      <c r="KVI36" s="18"/>
      <c r="KVJ36" s="18"/>
      <c r="KVK36" s="39"/>
      <c r="KVL36" s="39"/>
      <c r="KVM36" s="39"/>
      <c r="KVN36" s="39"/>
      <c r="KVO36" s="40"/>
      <c r="KVP36" s="40"/>
      <c r="KVQ36" s="40"/>
      <c r="KVR36" s="40"/>
      <c r="KVS36" s="19"/>
      <c r="KVT36" s="19"/>
      <c r="KVU36" s="18"/>
      <c r="KVV36" s="18"/>
      <c r="KVW36" s="39"/>
      <c r="KVX36" s="39"/>
      <c r="KVY36" s="39"/>
      <c r="KVZ36" s="39"/>
      <c r="KWA36" s="40"/>
      <c r="KWB36" s="40"/>
      <c r="KWC36" s="40"/>
      <c r="KWD36" s="40"/>
      <c r="KWE36" s="19"/>
      <c r="KWF36" s="19"/>
      <c r="KWG36" s="18"/>
      <c r="KWH36" s="18"/>
      <c r="KWI36" s="39"/>
      <c r="KWJ36" s="39"/>
      <c r="KWK36" s="39"/>
      <c r="KWL36" s="39"/>
      <c r="KWM36" s="40"/>
      <c r="KWN36" s="40"/>
      <c r="KWO36" s="40"/>
      <c r="KWP36" s="40"/>
      <c r="KWQ36" s="19"/>
      <c r="KWR36" s="19"/>
      <c r="KWS36" s="18"/>
      <c r="KWT36" s="18"/>
      <c r="KWU36" s="39"/>
      <c r="KWV36" s="39"/>
      <c r="KWW36" s="39"/>
      <c r="KWX36" s="39"/>
      <c r="KWY36" s="40"/>
      <c r="KWZ36" s="40"/>
      <c r="KXA36" s="40"/>
      <c r="KXB36" s="40"/>
      <c r="KXC36" s="19"/>
      <c r="KXD36" s="19"/>
      <c r="KXE36" s="18"/>
      <c r="KXF36" s="18"/>
      <c r="KXG36" s="39"/>
      <c r="KXH36" s="39"/>
      <c r="KXI36" s="39"/>
      <c r="KXJ36" s="39"/>
      <c r="KXK36" s="40"/>
      <c r="KXL36" s="40"/>
      <c r="KXM36" s="40"/>
      <c r="KXN36" s="40"/>
      <c r="KXO36" s="19"/>
      <c r="KXP36" s="19"/>
      <c r="KXQ36" s="18"/>
      <c r="KXR36" s="18"/>
      <c r="KXS36" s="39"/>
      <c r="KXT36" s="39"/>
      <c r="KXU36" s="39"/>
      <c r="KXV36" s="39"/>
      <c r="KXW36" s="40"/>
      <c r="KXX36" s="40"/>
      <c r="KXY36" s="40"/>
      <c r="KXZ36" s="40"/>
      <c r="KYA36" s="19"/>
      <c r="KYB36" s="19"/>
      <c r="KYC36" s="18"/>
      <c r="KYD36" s="18"/>
      <c r="KYE36" s="39"/>
      <c r="KYF36" s="39"/>
      <c r="KYG36" s="39"/>
      <c r="KYH36" s="39"/>
      <c r="KYI36" s="40"/>
      <c r="KYJ36" s="40"/>
      <c r="KYK36" s="40"/>
      <c r="KYL36" s="40"/>
      <c r="KYM36" s="19"/>
      <c r="KYN36" s="19"/>
      <c r="KYO36" s="18"/>
      <c r="KYP36" s="18"/>
      <c r="KYQ36" s="39"/>
      <c r="KYR36" s="39"/>
      <c r="KYS36" s="39"/>
      <c r="KYT36" s="39"/>
      <c r="KYU36" s="40"/>
      <c r="KYV36" s="40"/>
      <c r="KYW36" s="40"/>
      <c r="KYX36" s="40"/>
      <c r="KYY36" s="19"/>
      <c r="KYZ36" s="19"/>
      <c r="KZA36" s="18"/>
      <c r="KZB36" s="18"/>
      <c r="KZC36" s="39"/>
      <c r="KZD36" s="39"/>
      <c r="KZE36" s="39"/>
      <c r="KZF36" s="39"/>
      <c r="KZG36" s="40"/>
      <c r="KZH36" s="40"/>
      <c r="KZI36" s="40"/>
      <c r="KZJ36" s="40"/>
      <c r="KZK36" s="19"/>
      <c r="KZL36" s="19"/>
      <c r="KZM36" s="18"/>
      <c r="KZN36" s="18"/>
      <c r="KZO36" s="39"/>
      <c r="KZP36" s="39"/>
      <c r="KZQ36" s="39"/>
      <c r="KZR36" s="39"/>
      <c r="KZS36" s="40"/>
      <c r="KZT36" s="40"/>
      <c r="KZU36" s="40"/>
      <c r="KZV36" s="40"/>
      <c r="KZW36" s="19"/>
      <c r="KZX36" s="19"/>
      <c r="KZY36" s="18"/>
      <c r="KZZ36" s="18"/>
      <c r="LAA36" s="39"/>
      <c r="LAB36" s="39"/>
      <c r="LAC36" s="39"/>
      <c r="LAD36" s="39"/>
      <c r="LAE36" s="40"/>
      <c r="LAF36" s="40"/>
      <c r="LAG36" s="40"/>
      <c r="LAH36" s="40"/>
      <c r="LAI36" s="19"/>
      <c r="LAJ36" s="19"/>
      <c r="LAK36" s="18"/>
      <c r="LAL36" s="18"/>
      <c r="LAM36" s="39"/>
      <c r="LAN36" s="39"/>
      <c r="LAO36" s="39"/>
      <c r="LAP36" s="39"/>
      <c r="LAQ36" s="40"/>
      <c r="LAR36" s="40"/>
      <c r="LAS36" s="40"/>
      <c r="LAT36" s="40"/>
      <c r="LAU36" s="19"/>
      <c r="LAV36" s="19"/>
      <c r="LAW36" s="18"/>
      <c r="LAX36" s="18"/>
      <c r="LAY36" s="39"/>
      <c r="LAZ36" s="39"/>
      <c r="LBA36" s="39"/>
      <c r="LBB36" s="39"/>
      <c r="LBC36" s="40"/>
      <c r="LBD36" s="40"/>
      <c r="LBE36" s="40"/>
      <c r="LBF36" s="40"/>
      <c r="LBG36" s="19"/>
      <c r="LBH36" s="19"/>
      <c r="LBI36" s="18"/>
      <c r="LBJ36" s="18"/>
      <c r="LBK36" s="39"/>
      <c r="LBL36" s="39"/>
      <c r="LBM36" s="39"/>
      <c r="LBN36" s="39"/>
      <c r="LBO36" s="40"/>
      <c r="LBP36" s="40"/>
      <c r="LBQ36" s="40"/>
      <c r="LBR36" s="40"/>
      <c r="LBS36" s="19"/>
      <c r="LBT36" s="19"/>
      <c r="LBU36" s="18"/>
      <c r="LBV36" s="18"/>
      <c r="LBW36" s="39"/>
      <c r="LBX36" s="39"/>
      <c r="LBY36" s="39"/>
      <c r="LBZ36" s="39"/>
      <c r="LCA36" s="40"/>
      <c r="LCB36" s="40"/>
      <c r="LCC36" s="40"/>
      <c r="LCD36" s="40"/>
      <c r="LCE36" s="19"/>
      <c r="LCF36" s="19"/>
      <c r="LCG36" s="18"/>
      <c r="LCH36" s="18"/>
      <c r="LCI36" s="39"/>
      <c r="LCJ36" s="39"/>
      <c r="LCK36" s="39"/>
      <c r="LCL36" s="39"/>
      <c r="LCM36" s="40"/>
      <c r="LCN36" s="40"/>
      <c r="LCO36" s="40"/>
      <c r="LCP36" s="40"/>
      <c r="LCQ36" s="19"/>
      <c r="LCR36" s="19"/>
      <c r="LCS36" s="18"/>
      <c r="LCT36" s="18"/>
      <c r="LCU36" s="39"/>
      <c r="LCV36" s="39"/>
      <c r="LCW36" s="39"/>
      <c r="LCX36" s="39"/>
      <c r="LCY36" s="40"/>
      <c r="LCZ36" s="40"/>
      <c r="LDA36" s="40"/>
      <c r="LDB36" s="40"/>
      <c r="LDC36" s="19"/>
      <c r="LDD36" s="19"/>
      <c r="LDE36" s="18"/>
      <c r="LDF36" s="18"/>
      <c r="LDG36" s="39"/>
      <c r="LDH36" s="39"/>
      <c r="LDI36" s="39"/>
      <c r="LDJ36" s="39"/>
      <c r="LDK36" s="40"/>
      <c r="LDL36" s="40"/>
      <c r="LDM36" s="40"/>
      <c r="LDN36" s="40"/>
      <c r="LDO36" s="19"/>
      <c r="LDP36" s="19"/>
      <c r="LDQ36" s="18"/>
      <c r="LDR36" s="18"/>
      <c r="LDS36" s="39"/>
      <c r="LDT36" s="39"/>
      <c r="LDU36" s="39"/>
      <c r="LDV36" s="39"/>
      <c r="LDW36" s="40"/>
      <c r="LDX36" s="40"/>
      <c r="LDY36" s="40"/>
      <c r="LDZ36" s="40"/>
      <c r="LEA36" s="19"/>
      <c r="LEB36" s="19"/>
      <c r="LEC36" s="18"/>
      <c r="LED36" s="18"/>
      <c r="LEE36" s="39"/>
      <c r="LEF36" s="39"/>
      <c r="LEG36" s="39"/>
      <c r="LEH36" s="39"/>
      <c r="LEI36" s="40"/>
      <c r="LEJ36" s="40"/>
      <c r="LEK36" s="40"/>
      <c r="LEL36" s="40"/>
      <c r="LEM36" s="19"/>
      <c r="LEN36" s="19"/>
      <c r="LEO36" s="18"/>
      <c r="LEP36" s="18"/>
      <c r="LEQ36" s="39"/>
      <c r="LER36" s="39"/>
      <c r="LES36" s="39"/>
      <c r="LET36" s="39"/>
      <c r="LEU36" s="40"/>
      <c r="LEV36" s="40"/>
      <c r="LEW36" s="40"/>
      <c r="LEX36" s="40"/>
      <c r="LEY36" s="19"/>
      <c r="LEZ36" s="19"/>
      <c r="LFA36" s="18"/>
      <c r="LFB36" s="18"/>
      <c r="LFC36" s="39"/>
      <c r="LFD36" s="39"/>
      <c r="LFE36" s="39"/>
      <c r="LFF36" s="39"/>
      <c r="LFG36" s="40"/>
      <c r="LFH36" s="40"/>
      <c r="LFI36" s="40"/>
      <c r="LFJ36" s="40"/>
      <c r="LFK36" s="19"/>
      <c r="LFL36" s="19"/>
      <c r="LFM36" s="18"/>
      <c r="LFN36" s="18"/>
      <c r="LFO36" s="39"/>
      <c r="LFP36" s="39"/>
      <c r="LFQ36" s="39"/>
      <c r="LFR36" s="39"/>
      <c r="LFS36" s="40"/>
      <c r="LFT36" s="40"/>
      <c r="LFU36" s="40"/>
      <c r="LFV36" s="40"/>
      <c r="LFW36" s="19"/>
      <c r="LFX36" s="19"/>
      <c r="LFY36" s="18"/>
      <c r="LFZ36" s="18"/>
      <c r="LGA36" s="39"/>
      <c r="LGB36" s="39"/>
      <c r="LGC36" s="39"/>
      <c r="LGD36" s="39"/>
      <c r="LGE36" s="40"/>
      <c r="LGF36" s="40"/>
      <c r="LGG36" s="40"/>
      <c r="LGH36" s="40"/>
      <c r="LGI36" s="19"/>
      <c r="LGJ36" s="19"/>
      <c r="LGK36" s="18"/>
      <c r="LGL36" s="18"/>
      <c r="LGM36" s="39"/>
      <c r="LGN36" s="39"/>
      <c r="LGO36" s="39"/>
      <c r="LGP36" s="39"/>
      <c r="LGQ36" s="40"/>
      <c r="LGR36" s="40"/>
      <c r="LGS36" s="40"/>
      <c r="LGT36" s="40"/>
      <c r="LGU36" s="19"/>
      <c r="LGV36" s="19"/>
      <c r="LGW36" s="18"/>
      <c r="LGX36" s="18"/>
      <c r="LGY36" s="39"/>
      <c r="LGZ36" s="39"/>
      <c r="LHA36" s="39"/>
      <c r="LHB36" s="39"/>
      <c r="LHC36" s="40"/>
      <c r="LHD36" s="40"/>
      <c r="LHE36" s="40"/>
      <c r="LHF36" s="40"/>
      <c r="LHG36" s="19"/>
      <c r="LHH36" s="19"/>
      <c r="LHI36" s="18"/>
      <c r="LHJ36" s="18"/>
      <c r="LHK36" s="39"/>
      <c r="LHL36" s="39"/>
      <c r="LHM36" s="39"/>
      <c r="LHN36" s="39"/>
      <c r="LHO36" s="40"/>
      <c r="LHP36" s="40"/>
      <c r="LHQ36" s="40"/>
      <c r="LHR36" s="40"/>
      <c r="LHS36" s="19"/>
      <c r="LHT36" s="19"/>
      <c r="LHU36" s="18"/>
      <c r="LHV36" s="18"/>
      <c r="LHW36" s="39"/>
      <c r="LHX36" s="39"/>
      <c r="LHY36" s="39"/>
      <c r="LHZ36" s="39"/>
      <c r="LIA36" s="40"/>
      <c r="LIB36" s="40"/>
      <c r="LIC36" s="40"/>
      <c r="LID36" s="40"/>
      <c r="LIE36" s="19"/>
      <c r="LIF36" s="19"/>
      <c r="LIG36" s="18"/>
      <c r="LIH36" s="18"/>
      <c r="LII36" s="39"/>
      <c r="LIJ36" s="39"/>
      <c r="LIK36" s="39"/>
      <c r="LIL36" s="39"/>
      <c r="LIM36" s="40"/>
      <c r="LIN36" s="40"/>
      <c r="LIO36" s="40"/>
      <c r="LIP36" s="40"/>
      <c r="LIQ36" s="19"/>
      <c r="LIR36" s="19"/>
      <c r="LIS36" s="18"/>
      <c r="LIT36" s="18"/>
      <c r="LIU36" s="39"/>
      <c r="LIV36" s="39"/>
      <c r="LIW36" s="39"/>
      <c r="LIX36" s="39"/>
      <c r="LIY36" s="40"/>
      <c r="LIZ36" s="40"/>
      <c r="LJA36" s="40"/>
      <c r="LJB36" s="40"/>
      <c r="LJC36" s="19"/>
      <c r="LJD36" s="19"/>
      <c r="LJE36" s="18"/>
      <c r="LJF36" s="18"/>
      <c r="LJG36" s="39"/>
      <c r="LJH36" s="39"/>
      <c r="LJI36" s="39"/>
      <c r="LJJ36" s="39"/>
      <c r="LJK36" s="40"/>
      <c r="LJL36" s="40"/>
      <c r="LJM36" s="40"/>
      <c r="LJN36" s="40"/>
      <c r="LJO36" s="19"/>
      <c r="LJP36" s="19"/>
      <c r="LJQ36" s="18"/>
      <c r="LJR36" s="18"/>
      <c r="LJS36" s="39"/>
      <c r="LJT36" s="39"/>
      <c r="LJU36" s="39"/>
      <c r="LJV36" s="39"/>
      <c r="LJW36" s="40"/>
      <c r="LJX36" s="40"/>
      <c r="LJY36" s="40"/>
      <c r="LJZ36" s="40"/>
      <c r="LKA36" s="19"/>
      <c r="LKB36" s="19"/>
      <c r="LKC36" s="18"/>
      <c r="LKD36" s="18"/>
      <c r="LKE36" s="39"/>
      <c r="LKF36" s="39"/>
      <c r="LKG36" s="39"/>
      <c r="LKH36" s="39"/>
      <c r="LKI36" s="40"/>
      <c r="LKJ36" s="40"/>
      <c r="LKK36" s="40"/>
      <c r="LKL36" s="40"/>
      <c r="LKM36" s="19"/>
      <c r="LKN36" s="19"/>
      <c r="LKO36" s="18"/>
      <c r="LKP36" s="18"/>
      <c r="LKQ36" s="39"/>
      <c r="LKR36" s="39"/>
      <c r="LKS36" s="39"/>
      <c r="LKT36" s="39"/>
      <c r="LKU36" s="40"/>
      <c r="LKV36" s="40"/>
      <c r="LKW36" s="40"/>
      <c r="LKX36" s="40"/>
      <c r="LKY36" s="19"/>
      <c r="LKZ36" s="19"/>
      <c r="LLA36" s="18"/>
      <c r="LLB36" s="18"/>
      <c r="LLC36" s="39"/>
      <c r="LLD36" s="39"/>
      <c r="LLE36" s="39"/>
      <c r="LLF36" s="39"/>
      <c r="LLG36" s="40"/>
      <c r="LLH36" s="40"/>
      <c r="LLI36" s="40"/>
      <c r="LLJ36" s="40"/>
      <c r="LLK36" s="19"/>
      <c r="LLL36" s="19"/>
      <c r="LLM36" s="18"/>
      <c r="LLN36" s="18"/>
      <c r="LLO36" s="39"/>
      <c r="LLP36" s="39"/>
      <c r="LLQ36" s="39"/>
      <c r="LLR36" s="39"/>
      <c r="LLS36" s="40"/>
      <c r="LLT36" s="40"/>
      <c r="LLU36" s="40"/>
      <c r="LLV36" s="40"/>
      <c r="LLW36" s="19"/>
      <c r="LLX36" s="19"/>
      <c r="LLY36" s="18"/>
      <c r="LLZ36" s="18"/>
      <c r="LMA36" s="39"/>
      <c r="LMB36" s="39"/>
      <c r="LMC36" s="39"/>
      <c r="LMD36" s="39"/>
      <c r="LME36" s="40"/>
      <c r="LMF36" s="40"/>
      <c r="LMG36" s="40"/>
      <c r="LMH36" s="40"/>
      <c r="LMI36" s="19"/>
      <c r="LMJ36" s="19"/>
      <c r="LMK36" s="18"/>
      <c r="LML36" s="18"/>
      <c r="LMM36" s="39"/>
      <c r="LMN36" s="39"/>
      <c r="LMO36" s="39"/>
      <c r="LMP36" s="39"/>
      <c r="LMQ36" s="40"/>
      <c r="LMR36" s="40"/>
      <c r="LMS36" s="40"/>
      <c r="LMT36" s="40"/>
      <c r="LMU36" s="19"/>
      <c r="LMV36" s="19"/>
      <c r="LMW36" s="18"/>
      <c r="LMX36" s="18"/>
      <c r="LMY36" s="39"/>
      <c r="LMZ36" s="39"/>
      <c r="LNA36" s="39"/>
      <c r="LNB36" s="39"/>
      <c r="LNC36" s="40"/>
      <c r="LND36" s="40"/>
      <c r="LNE36" s="40"/>
      <c r="LNF36" s="40"/>
      <c r="LNG36" s="19"/>
      <c r="LNH36" s="19"/>
      <c r="LNI36" s="18"/>
      <c r="LNJ36" s="18"/>
      <c r="LNK36" s="39"/>
      <c r="LNL36" s="39"/>
      <c r="LNM36" s="39"/>
      <c r="LNN36" s="39"/>
      <c r="LNO36" s="40"/>
      <c r="LNP36" s="40"/>
      <c r="LNQ36" s="40"/>
      <c r="LNR36" s="40"/>
      <c r="LNS36" s="19"/>
      <c r="LNT36" s="19"/>
      <c r="LNU36" s="18"/>
      <c r="LNV36" s="18"/>
      <c r="LNW36" s="39"/>
      <c r="LNX36" s="39"/>
      <c r="LNY36" s="39"/>
      <c r="LNZ36" s="39"/>
      <c r="LOA36" s="40"/>
      <c r="LOB36" s="40"/>
      <c r="LOC36" s="40"/>
      <c r="LOD36" s="40"/>
      <c r="LOE36" s="19"/>
      <c r="LOF36" s="19"/>
      <c r="LOG36" s="18"/>
      <c r="LOH36" s="18"/>
      <c r="LOI36" s="39"/>
      <c r="LOJ36" s="39"/>
      <c r="LOK36" s="39"/>
      <c r="LOL36" s="39"/>
      <c r="LOM36" s="40"/>
      <c r="LON36" s="40"/>
      <c r="LOO36" s="40"/>
      <c r="LOP36" s="40"/>
      <c r="LOQ36" s="19"/>
      <c r="LOR36" s="19"/>
      <c r="LOS36" s="18"/>
      <c r="LOT36" s="18"/>
      <c r="LOU36" s="39"/>
      <c r="LOV36" s="39"/>
      <c r="LOW36" s="39"/>
      <c r="LOX36" s="39"/>
      <c r="LOY36" s="40"/>
      <c r="LOZ36" s="40"/>
      <c r="LPA36" s="40"/>
      <c r="LPB36" s="40"/>
      <c r="LPC36" s="19"/>
      <c r="LPD36" s="19"/>
      <c r="LPE36" s="18"/>
      <c r="LPF36" s="18"/>
      <c r="LPG36" s="39"/>
      <c r="LPH36" s="39"/>
      <c r="LPI36" s="39"/>
      <c r="LPJ36" s="39"/>
      <c r="LPK36" s="40"/>
      <c r="LPL36" s="40"/>
      <c r="LPM36" s="40"/>
      <c r="LPN36" s="40"/>
      <c r="LPO36" s="19"/>
      <c r="LPP36" s="19"/>
      <c r="LPQ36" s="18"/>
      <c r="LPR36" s="18"/>
      <c r="LPS36" s="39"/>
      <c r="LPT36" s="39"/>
      <c r="LPU36" s="39"/>
      <c r="LPV36" s="39"/>
      <c r="LPW36" s="40"/>
      <c r="LPX36" s="40"/>
      <c r="LPY36" s="40"/>
      <c r="LPZ36" s="40"/>
      <c r="LQA36" s="19"/>
      <c r="LQB36" s="19"/>
      <c r="LQC36" s="18"/>
      <c r="LQD36" s="18"/>
      <c r="LQE36" s="39"/>
      <c r="LQF36" s="39"/>
      <c r="LQG36" s="39"/>
      <c r="LQH36" s="39"/>
      <c r="LQI36" s="40"/>
      <c r="LQJ36" s="40"/>
      <c r="LQK36" s="40"/>
      <c r="LQL36" s="40"/>
      <c r="LQM36" s="19"/>
      <c r="LQN36" s="19"/>
      <c r="LQO36" s="18"/>
      <c r="LQP36" s="18"/>
      <c r="LQQ36" s="39"/>
      <c r="LQR36" s="39"/>
      <c r="LQS36" s="39"/>
      <c r="LQT36" s="39"/>
      <c r="LQU36" s="40"/>
      <c r="LQV36" s="40"/>
      <c r="LQW36" s="40"/>
      <c r="LQX36" s="40"/>
      <c r="LQY36" s="19"/>
      <c r="LQZ36" s="19"/>
      <c r="LRA36" s="18"/>
      <c r="LRB36" s="18"/>
      <c r="LRC36" s="39"/>
      <c r="LRD36" s="39"/>
      <c r="LRE36" s="39"/>
      <c r="LRF36" s="39"/>
      <c r="LRG36" s="40"/>
      <c r="LRH36" s="40"/>
      <c r="LRI36" s="40"/>
      <c r="LRJ36" s="40"/>
      <c r="LRK36" s="19"/>
      <c r="LRL36" s="19"/>
      <c r="LRM36" s="18"/>
      <c r="LRN36" s="18"/>
      <c r="LRO36" s="39"/>
      <c r="LRP36" s="39"/>
      <c r="LRQ36" s="39"/>
      <c r="LRR36" s="39"/>
      <c r="LRS36" s="40"/>
      <c r="LRT36" s="40"/>
      <c r="LRU36" s="40"/>
      <c r="LRV36" s="40"/>
      <c r="LRW36" s="19"/>
      <c r="LRX36" s="19"/>
      <c r="LRY36" s="18"/>
      <c r="LRZ36" s="18"/>
      <c r="LSA36" s="39"/>
      <c r="LSB36" s="39"/>
      <c r="LSC36" s="39"/>
      <c r="LSD36" s="39"/>
      <c r="LSE36" s="40"/>
      <c r="LSF36" s="40"/>
      <c r="LSG36" s="40"/>
      <c r="LSH36" s="40"/>
      <c r="LSI36" s="19"/>
      <c r="LSJ36" s="19"/>
      <c r="LSK36" s="18"/>
      <c r="LSL36" s="18"/>
      <c r="LSM36" s="39"/>
      <c r="LSN36" s="39"/>
      <c r="LSO36" s="39"/>
      <c r="LSP36" s="39"/>
      <c r="LSQ36" s="40"/>
      <c r="LSR36" s="40"/>
      <c r="LSS36" s="40"/>
      <c r="LST36" s="40"/>
      <c r="LSU36" s="19"/>
      <c r="LSV36" s="19"/>
      <c r="LSW36" s="18"/>
      <c r="LSX36" s="18"/>
      <c r="LSY36" s="39"/>
      <c r="LSZ36" s="39"/>
      <c r="LTA36" s="39"/>
      <c r="LTB36" s="39"/>
      <c r="LTC36" s="40"/>
      <c r="LTD36" s="40"/>
      <c r="LTE36" s="40"/>
      <c r="LTF36" s="40"/>
      <c r="LTG36" s="19"/>
      <c r="LTH36" s="19"/>
      <c r="LTI36" s="18"/>
      <c r="LTJ36" s="18"/>
      <c r="LTK36" s="39"/>
      <c r="LTL36" s="39"/>
      <c r="LTM36" s="39"/>
      <c r="LTN36" s="39"/>
      <c r="LTO36" s="40"/>
      <c r="LTP36" s="40"/>
      <c r="LTQ36" s="40"/>
      <c r="LTR36" s="40"/>
      <c r="LTS36" s="19"/>
      <c r="LTT36" s="19"/>
      <c r="LTU36" s="18"/>
      <c r="LTV36" s="18"/>
      <c r="LTW36" s="39"/>
      <c r="LTX36" s="39"/>
      <c r="LTY36" s="39"/>
      <c r="LTZ36" s="39"/>
      <c r="LUA36" s="40"/>
      <c r="LUB36" s="40"/>
      <c r="LUC36" s="40"/>
      <c r="LUD36" s="40"/>
      <c r="LUE36" s="19"/>
      <c r="LUF36" s="19"/>
      <c r="LUG36" s="18"/>
      <c r="LUH36" s="18"/>
      <c r="LUI36" s="39"/>
      <c r="LUJ36" s="39"/>
      <c r="LUK36" s="39"/>
      <c r="LUL36" s="39"/>
      <c r="LUM36" s="40"/>
      <c r="LUN36" s="40"/>
      <c r="LUO36" s="40"/>
      <c r="LUP36" s="40"/>
      <c r="LUQ36" s="19"/>
      <c r="LUR36" s="19"/>
      <c r="LUS36" s="18"/>
      <c r="LUT36" s="18"/>
      <c r="LUU36" s="39"/>
      <c r="LUV36" s="39"/>
      <c r="LUW36" s="39"/>
      <c r="LUX36" s="39"/>
      <c r="LUY36" s="40"/>
      <c r="LUZ36" s="40"/>
      <c r="LVA36" s="40"/>
      <c r="LVB36" s="40"/>
      <c r="LVC36" s="19"/>
      <c r="LVD36" s="19"/>
      <c r="LVE36" s="18"/>
      <c r="LVF36" s="18"/>
      <c r="LVG36" s="39"/>
      <c r="LVH36" s="39"/>
      <c r="LVI36" s="39"/>
      <c r="LVJ36" s="39"/>
      <c r="LVK36" s="40"/>
      <c r="LVL36" s="40"/>
      <c r="LVM36" s="40"/>
      <c r="LVN36" s="40"/>
      <c r="LVO36" s="19"/>
      <c r="LVP36" s="19"/>
      <c r="LVQ36" s="18"/>
      <c r="LVR36" s="18"/>
      <c r="LVS36" s="39"/>
      <c r="LVT36" s="39"/>
      <c r="LVU36" s="39"/>
      <c r="LVV36" s="39"/>
      <c r="LVW36" s="40"/>
      <c r="LVX36" s="40"/>
      <c r="LVY36" s="40"/>
      <c r="LVZ36" s="40"/>
      <c r="LWA36" s="19"/>
      <c r="LWB36" s="19"/>
      <c r="LWC36" s="18"/>
      <c r="LWD36" s="18"/>
      <c r="LWE36" s="39"/>
      <c r="LWF36" s="39"/>
      <c r="LWG36" s="39"/>
      <c r="LWH36" s="39"/>
      <c r="LWI36" s="40"/>
      <c r="LWJ36" s="40"/>
      <c r="LWK36" s="40"/>
      <c r="LWL36" s="40"/>
      <c r="LWM36" s="19"/>
      <c r="LWN36" s="19"/>
      <c r="LWO36" s="18"/>
      <c r="LWP36" s="18"/>
      <c r="LWQ36" s="39"/>
      <c r="LWR36" s="39"/>
      <c r="LWS36" s="39"/>
      <c r="LWT36" s="39"/>
      <c r="LWU36" s="40"/>
      <c r="LWV36" s="40"/>
      <c r="LWW36" s="40"/>
      <c r="LWX36" s="40"/>
      <c r="LWY36" s="19"/>
      <c r="LWZ36" s="19"/>
      <c r="LXA36" s="18"/>
      <c r="LXB36" s="18"/>
      <c r="LXC36" s="39"/>
      <c r="LXD36" s="39"/>
      <c r="LXE36" s="39"/>
      <c r="LXF36" s="39"/>
      <c r="LXG36" s="40"/>
      <c r="LXH36" s="40"/>
      <c r="LXI36" s="40"/>
      <c r="LXJ36" s="40"/>
      <c r="LXK36" s="19"/>
      <c r="LXL36" s="19"/>
      <c r="LXM36" s="18"/>
      <c r="LXN36" s="18"/>
      <c r="LXO36" s="39"/>
      <c r="LXP36" s="39"/>
      <c r="LXQ36" s="39"/>
      <c r="LXR36" s="39"/>
      <c r="LXS36" s="40"/>
      <c r="LXT36" s="40"/>
      <c r="LXU36" s="40"/>
      <c r="LXV36" s="40"/>
      <c r="LXW36" s="19"/>
      <c r="LXX36" s="19"/>
      <c r="LXY36" s="18"/>
      <c r="LXZ36" s="18"/>
      <c r="LYA36" s="39"/>
      <c r="LYB36" s="39"/>
      <c r="LYC36" s="39"/>
      <c r="LYD36" s="39"/>
      <c r="LYE36" s="40"/>
      <c r="LYF36" s="40"/>
      <c r="LYG36" s="40"/>
      <c r="LYH36" s="40"/>
      <c r="LYI36" s="19"/>
      <c r="LYJ36" s="19"/>
      <c r="LYK36" s="18"/>
      <c r="LYL36" s="18"/>
      <c r="LYM36" s="39"/>
      <c r="LYN36" s="39"/>
      <c r="LYO36" s="39"/>
      <c r="LYP36" s="39"/>
      <c r="LYQ36" s="40"/>
      <c r="LYR36" s="40"/>
      <c r="LYS36" s="40"/>
      <c r="LYT36" s="40"/>
      <c r="LYU36" s="19"/>
      <c r="LYV36" s="19"/>
      <c r="LYW36" s="18"/>
      <c r="LYX36" s="18"/>
      <c r="LYY36" s="39"/>
      <c r="LYZ36" s="39"/>
      <c r="LZA36" s="39"/>
      <c r="LZB36" s="39"/>
      <c r="LZC36" s="40"/>
      <c r="LZD36" s="40"/>
      <c r="LZE36" s="40"/>
      <c r="LZF36" s="40"/>
      <c r="LZG36" s="19"/>
      <c r="LZH36" s="19"/>
      <c r="LZI36" s="18"/>
      <c r="LZJ36" s="18"/>
      <c r="LZK36" s="39"/>
      <c r="LZL36" s="39"/>
      <c r="LZM36" s="39"/>
      <c r="LZN36" s="39"/>
      <c r="LZO36" s="40"/>
      <c r="LZP36" s="40"/>
      <c r="LZQ36" s="40"/>
      <c r="LZR36" s="40"/>
      <c r="LZS36" s="19"/>
      <c r="LZT36" s="19"/>
      <c r="LZU36" s="18"/>
      <c r="LZV36" s="18"/>
      <c r="LZW36" s="39"/>
      <c r="LZX36" s="39"/>
      <c r="LZY36" s="39"/>
      <c r="LZZ36" s="39"/>
      <c r="MAA36" s="40"/>
      <c r="MAB36" s="40"/>
      <c r="MAC36" s="40"/>
      <c r="MAD36" s="40"/>
      <c r="MAE36" s="19"/>
      <c r="MAF36" s="19"/>
      <c r="MAG36" s="18"/>
      <c r="MAH36" s="18"/>
      <c r="MAI36" s="39"/>
      <c r="MAJ36" s="39"/>
      <c r="MAK36" s="39"/>
      <c r="MAL36" s="39"/>
      <c r="MAM36" s="40"/>
      <c r="MAN36" s="40"/>
      <c r="MAO36" s="40"/>
      <c r="MAP36" s="40"/>
      <c r="MAQ36" s="19"/>
      <c r="MAR36" s="19"/>
      <c r="MAS36" s="18"/>
      <c r="MAT36" s="18"/>
      <c r="MAU36" s="39"/>
      <c r="MAV36" s="39"/>
      <c r="MAW36" s="39"/>
      <c r="MAX36" s="39"/>
      <c r="MAY36" s="40"/>
      <c r="MAZ36" s="40"/>
      <c r="MBA36" s="40"/>
      <c r="MBB36" s="40"/>
      <c r="MBC36" s="19"/>
      <c r="MBD36" s="19"/>
      <c r="MBE36" s="18"/>
      <c r="MBF36" s="18"/>
      <c r="MBG36" s="39"/>
      <c r="MBH36" s="39"/>
      <c r="MBI36" s="39"/>
      <c r="MBJ36" s="39"/>
      <c r="MBK36" s="40"/>
      <c r="MBL36" s="40"/>
      <c r="MBM36" s="40"/>
      <c r="MBN36" s="40"/>
      <c r="MBO36" s="19"/>
      <c r="MBP36" s="19"/>
      <c r="MBQ36" s="18"/>
      <c r="MBR36" s="18"/>
      <c r="MBS36" s="39"/>
      <c r="MBT36" s="39"/>
      <c r="MBU36" s="39"/>
      <c r="MBV36" s="39"/>
      <c r="MBW36" s="40"/>
      <c r="MBX36" s="40"/>
      <c r="MBY36" s="40"/>
      <c r="MBZ36" s="40"/>
      <c r="MCA36" s="19"/>
      <c r="MCB36" s="19"/>
      <c r="MCC36" s="18"/>
      <c r="MCD36" s="18"/>
      <c r="MCE36" s="39"/>
      <c r="MCF36" s="39"/>
      <c r="MCG36" s="39"/>
      <c r="MCH36" s="39"/>
      <c r="MCI36" s="40"/>
      <c r="MCJ36" s="40"/>
      <c r="MCK36" s="40"/>
      <c r="MCL36" s="40"/>
      <c r="MCM36" s="19"/>
      <c r="MCN36" s="19"/>
      <c r="MCO36" s="18"/>
      <c r="MCP36" s="18"/>
      <c r="MCQ36" s="39"/>
      <c r="MCR36" s="39"/>
      <c r="MCS36" s="39"/>
      <c r="MCT36" s="39"/>
      <c r="MCU36" s="40"/>
      <c r="MCV36" s="40"/>
      <c r="MCW36" s="40"/>
      <c r="MCX36" s="40"/>
      <c r="MCY36" s="19"/>
      <c r="MCZ36" s="19"/>
      <c r="MDA36" s="18"/>
      <c r="MDB36" s="18"/>
      <c r="MDC36" s="39"/>
      <c r="MDD36" s="39"/>
      <c r="MDE36" s="39"/>
      <c r="MDF36" s="39"/>
      <c r="MDG36" s="40"/>
      <c r="MDH36" s="40"/>
      <c r="MDI36" s="40"/>
      <c r="MDJ36" s="40"/>
      <c r="MDK36" s="19"/>
      <c r="MDL36" s="19"/>
      <c r="MDM36" s="18"/>
      <c r="MDN36" s="18"/>
      <c r="MDO36" s="39"/>
      <c r="MDP36" s="39"/>
      <c r="MDQ36" s="39"/>
      <c r="MDR36" s="39"/>
      <c r="MDS36" s="40"/>
      <c r="MDT36" s="40"/>
      <c r="MDU36" s="40"/>
      <c r="MDV36" s="40"/>
      <c r="MDW36" s="19"/>
      <c r="MDX36" s="19"/>
      <c r="MDY36" s="18"/>
      <c r="MDZ36" s="18"/>
      <c r="MEA36" s="39"/>
      <c r="MEB36" s="39"/>
      <c r="MEC36" s="39"/>
      <c r="MED36" s="39"/>
      <c r="MEE36" s="40"/>
      <c r="MEF36" s="40"/>
      <c r="MEG36" s="40"/>
      <c r="MEH36" s="40"/>
      <c r="MEI36" s="19"/>
      <c r="MEJ36" s="19"/>
      <c r="MEK36" s="18"/>
      <c r="MEL36" s="18"/>
      <c r="MEM36" s="39"/>
      <c r="MEN36" s="39"/>
      <c r="MEO36" s="39"/>
      <c r="MEP36" s="39"/>
      <c r="MEQ36" s="40"/>
      <c r="MER36" s="40"/>
      <c r="MES36" s="40"/>
      <c r="MET36" s="40"/>
      <c r="MEU36" s="19"/>
      <c r="MEV36" s="19"/>
      <c r="MEW36" s="18"/>
      <c r="MEX36" s="18"/>
      <c r="MEY36" s="39"/>
      <c r="MEZ36" s="39"/>
      <c r="MFA36" s="39"/>
      <c r="MFB36" s="39"/>
      <c r="MFC36" s="40"/>
      <c r="MFD36" s="40"/>
      <c r="MFE36" s="40"/>
      <c r="MFF36" s="40"/>
      <c r="MFG36" s="19"/>
      <c r="MFH36" s="19"/>
      <c r="MFI36" s="18"/>
      <c r="MFJ36" s="18"/>
      <c r="MFK36" s="39"/>
      <c r="MFL36" s="39"/>
      <c r="MFM36" s="39"/>
      <c r="MFN36" s="39"/>
      <c r="MFO36" s="40"/>
      <c r="MFP36" s="40"/>
      <c r="MFQ36" s="40"/>
      <c r="MFR36" s="40"/>
      <c r="MFS36" s="19"/>
      <c r="MFT36" s="19"/>
      <c r="MFU36" s="18"/>
      <c r="MFV36" s="18"/>
      <c r="MFW36" s="39"/>
      <c r="MFX36" s="39"/>
      <c r="MFY36" s="39"/>
      <c r="MFZ36" s="39"/>
      <c r="MGA36" s="40"/>
      <c r="MGB36" s="40"/>
      <c r="MGC36" s="40"/>
      <c r="MGD36" s="40"/>
      <c r="MGE36" s="19"/>
      <c r="MGF36" s="19"/>
      <c r="MGG36" s="18"/>
      <c r="MGH36" s="18"/>
      <c r="MGI36" s="39"/>
      <c r="MGJ36" s="39"/>
      <c r="MGK36" s="39"/>
      <c r="MGL36" s="39"/>
      <c r="MGM36" s="40"/>
      <c r="MGN36" s="40"/>
      <c r="MGO36" s="40"/>
      <c r="MGP36" s="40"/>
      <c r="MGQ36" s="19"/>
      <c r="MGR36" s="19"/>
      <c r="MGS36" s="18"/>
      <c r="MGT36" s="18"/>
      <c r="MGU36" s="39"/>
      <c r="MGV36" s="39"/>
      <c r="MGW36" s="39"/>
      <c r="MGX36" s="39"/>
      <c r="MGY36" s="40"/>
      <c r="MGZ36" s="40"/>
      <c r="MHA36" s="40"/>
      <c r="MHB36" s="40"/>
      <c r="MHC36" s="19"/>
      <c r="MHD36" s="19"/>
      <c r="MHE36" s="18"/>
      <c r="MHF36" s="18"/>
      <c r="MHG36" s="39"/>
      <c r="MHH36" s="39"/>
      <c r="MHI36" s="39"/>
      <c r="MHJ36" s="39"/>
      <c r="MHK36" s="40"/>
      <c r="MHL36" s="40"/>
      <c r="MHM36" s="40"/>
      <c r="MHN36" s="40"/>
      <c r="MHO36" s="19"/>
      <c r="MHP36" s="19"/>
      <c r="MHQ36" s="18"/>
      <c r="MHR36" s="18"/>
      <c r="MHS36" s="39"/>
      <c r="MHT36" s="39"/>
      <c r="MHU36" s="39"/>
      <c r="MHV36" s="39"/>
      <c r="MHW36" s="40"/>
      <c r="MHX36" s="40"/>
      <c r="MHY36" s="40"/>
      <c r="MHZ36" s="40"/>
      <c r="MIA36" s="19"/>
      <c r="MIB36" s="19"/>
      <c r="MIC36" s="18"/>
      <c r="MID36" s="18"/>
      <c r="MIE36" s="39"/>
      <c r="MIF36" s="39"/>
      <c r="MIG36" s="39"/>
      <c r="MIH36" s="39"/>
      <c r="MII36" s="40"/>
      <c r="MIJ36" s="40"/>
      <c r="MIK36" s="40"/>
      <c r="MIL36" s="40"/>
      <c r="MIM36" s="19"/>
      <c r="MIN36" s="19"/>
      <c r="MIO36" s="18"/>
      <c r="MIP36" s="18"/>
      <c r="MIQ36" s="39"/>
      <c r="MIR36" s="39"/>
      <c r="MIS36" s="39"/>
      <c r="MIT36" s="39"/>
      <c r="MIU36" s="40"/>
      <c r="MIV36" s="40"/>
      <c r="MIW36" s="40"/>
      <c r="MIX36" s="40"/>
      <c r="MIY36" s="19"/>
      <c r="MIZ36" s="19"/>
      <c r="MJA36" s="18"/>
      <c r="MJB36" s="18"/>
      <c r="MJC36" s="39"/>
      <c r="MJD36" s="39"/>
      <c r="MJE36" s="39"/>
      <c r="MJF36" s="39"/>
      <c r="MJG36" s="40"/>
      <c r="MJH36" s="40"/>
      <c r="MJI36" s="40"/>
      <c r="MJJ36" s="40"/>
      <c r="MJK36" s="19"/>
      <c r="MJL36" s="19"/>
      <c r="MJM36" s="18"/>
      <c r="MJN36" s="18"/>
      <c r="MJO36" s="39"/>
      <c r="MJP36" s="39"/>
      <c r="MJQ36" s="39"/>
      <c r="MJR36" s="39"/>
      <c r="MJS36" s="40"/>
      <c r="MJT36" s="40"/>
      <c r="MJU36" s="40"/>
      <c r="MJV36" s="40"/>
      <c r="MJW36" s="19"/>
      <c r="MJX36" s="19"/>
      <c r="MJY36" s="18"/>
      <c r="MJZ36" s="18"/>
      <c r="MKA36" s="39"/>
      <c r="MKB36" s="39"/>
      <c r="MKC36" s="39"/>
      <c r="MKD36" s="39"/>
      <c r="MKE36" s="40"/>
      <c r="MKF36" s="40"/>
      <c r="MKG36" s="40"/>
      <c r="MKH36" s="40"/>
      <c r="MKI36" s="19"/>
      <c r="MKJ36" s="19"/>
      <c r="MKK36" s="18"/>
      <c r="MKL36" s="18"/>
      <c r="MKM36" s="39"/>
      <c r="MKN36" s="39"/>
      <c r="MKO36" s="39"/>
      <c r="MKP36" s="39"/>
      <c r="MKQ36" s="40"/>
      <c r="MKR36" s="40"/>
      <c r="MKS36" s="40"/>
      <c r="MKT36" s="40"/>
      <c r="MKU36" s="19"/>
      <c r="MKV36" s="19"/>
      <c r="MKW36" s="18"/>
      <c r="MKX36" s="18"/>
      <c r="MKY36" s="39"/>
      <c r="MKZ36" s="39"/>
      <c r="MLA36" s="39"/>
      <c r="MLB36" s="39"/>
      <c r="MLC36" s="40"/>
      <c r="MLD36" s="40"/>
      <c r="MLE36" s="40"/>
      <c r="MLF36" s="40"/>
      <c r="MLG36" s="19"/>
      <c r="MLH36" s="19"/>
      <c r="MLI36" s="18"/>
      <c r="MLJ36" s="18"/>
      <c r="MLK36" s="39"/>
      <c r="MLL36" s="39"/>
      <c r="MLM36" s="39"/>
      <c r="MLN36" s="39"/>
      <c r="MLO36" s="40"/>
      <c r="MLP36" s="40"/>
      <c r="MLQ36" s="40"/>
      <c r="MLR36" s="40"/>
      <c r="MLS36" s="19"/>
      <c r="MLT36" s="19"/>
      <c r="MLU36" s="18"/>
      <c r="MLV36" s="18"/>
      <c r="MLW36" s="39"/>
      <c r="MLX36" s="39"/>
      <c r="MLY36" s="39"/>
      <c r="MLZ36" s="39"/>
      <c r="MMA36" s="40"/>
      <c r="MMB36" s="40"/>
      <c r="MMC36" s="40"/>
      <c r="MMD36" s="40"/>
      <c r="MME36" s="19"/>
      <c r="MMF36" s="19"/>
      <c r="MMG36" s="18"/>
      <c r="MMH36" s="18"/>
      <c r="MMI36" s="39"/>
      <c r="MMJ36" s="39"/>
      <c r="MMK36" s="39"/>
      <c r="MML36" s="39"/>
      <c r="MMM36" s="40"/>
      <c r="MMN36" s="40"/>
      <c r="MMO36" s="40"/>
      <c r="MMP36" s="40"/>
      <c r="MMQ36" s="19"/>
      <c r="MMR36" s="19"/>
      <c r="MMS36" s="18"/>
      <c r="MMT36" s="18"/>
      <c r="MMU36" s="39"/>
      <c r="MMV36" s="39"/>
      <c r="MMW36" s="39"/>
      <c r="MMX36" s="39"/>
      <c r="MMY36" s="40"/>
      <c r="MMZ36" s="40"/>
      <c r="MNA36" s="40"/>
      <c r="MNB36" s="40"/>
      <c r="MNC36" s="19"/>
      <c r="MND36" s="19"/>
      <c r="MNE36" s="18"/>
      <c r="MNF36" s="18"/>
      <c r="MNG36" s="39"/>
      <c r="MNH36" s="39"/>
      <c r="MNI36" s="39"/>
      <c r="MNJ36" s="39"/>
      <c r="MNK36" s="40"/>
      <c r="MNL36" s="40"/>
      <c r="MNM36" s="40"/>
      <c r="MNN36" s="40"/>
      <c r="MNO36" s="19"/>
      <c r="MNP36" s="19"/>
      <c r="MNQ36" s="18"/>
      <c r="MNR36" s="18"/>
      <c r="MNS36" s="39"/>
      <c r="MNT36" s="39"/>
      <c r="MNU36" s="39"/>
      <c r="MNV36" s="39"/>
      <c r="MNW36" s="40"/>
      <c r="MNX36" s="40"/>
      <c r="MNY36" s="40"/>
      <c r="MNZ36" s="40"/>
      <c r="MOA36" s="19"/>
      <c r="MOB36" s="19"/>
      <c r="MOC36" s="18"/>
      <c r="MOD36" s="18"/>
      <c r="MOE36" s="39"/>
      <c r="MOF36" s="39"/>
      <c r="MOG36" s="39"/>
      <c r="MOH36" s="39"/>
      <c r="MOI36" s="40"/>
      <c r="MOJ36" s="40"/>
      <c r="MOK36" s="40"/>
      <c r="MOL36" s="40"/>
      <c r="MOM36" s="19"/>
      <c r="MON36" s="19"/>
      <c r="MOO36" s="18"/>
      <c r="MOP36" s="18"/>
      <c r="MOQ36" s="39"/>
      <c r="MOR36" s="39"/>
      <c r="MOS36" s="39"/>
      <c r="MOT36" s="39"/>
      <c r="MOU36" s="40"/>
      <c r="MOV36" s="40"/>
      <c r="MOW36" s="40"/>
      <c r="MOX36" s="40"/>
      <c r="MOY36" s="19"/>
      <c r="MOZ36" s="19"/>
      <c r="MPA36" s="18"/>
      <c r="MPB36" s="18"/>
      <c r="MPC36" s="39"/>
      <c r="MPD36" s="39"/>
      <c r="MPE36" s="39"/>
      <c r="MPF36" s="39"/>
      <c r="MPG36" s="40"/>
      <c r="MPH36" s="40"/>
      <c r="MPI36" s="40"/>
      <c r="MPJ36" s="40"/>
      <c r="MPK36" s="19"/>
      <c r="MPL36" s="19"/>
      <c r="MPM36" s="18"/>
      <c r="MPN36" s="18"/>
      <c r="MPO36" s="39"/>
      <c r="MPP36" s="39"/>
      <c r="MPQ36" s="39"/>
      <c r="MPR36" s="39"/>
      <c r="MPS36" s="40"/>
      <c r="MPT36" s="40"/>
      <c r="MPU36" s="40"/>
      <c r="MPV36" s="40"/>
      <c r="MPW36" s="19"/>
      <c r="MPX36" s="19"/>
      <c r="MPY36" s="18"/>
      <c r="MPZ36" s="18"/>
      <c r="MQA36" s="39"/>
      <c r="MQB36" s="39"/>
      <c r="MQC36" s="39"/>
      <c r="MQD36" s="39"/>
      <c r="MQE36" s="40"/>
      <c r="MQF36" s="40"/>
      <c r="MQG36" s="40"/>
      <c r="MQH36" s="40"/>
      <c r="MQI36" s="19"/>
      <c r="MQJ36" s="19"/>
      <c r="MQK36" s="18"/>
      <c r="MQL36" s="18"/>
      <c r="MQM36" s="39"/>
      <c r="MQN36" s="39"/>
      <c r="MQO36" s="39"/>
      <c r="MQP36" s="39"/>
      <c r="MQQ36" s="40"/>
      <c r="MQR36" s="40"/>
      <c r="MQS36" s="40"/>
      <c r="MQT36" s="40"/>
      <c r="MQU36" s="19"/>
      <c r="MQV36" s="19"/>
      <c r="MQW36" s="18"/>
      <c r="MQX36" s="18"/>
      <c r="MQY36" s="39"/>
      <c r="MQZ36" s="39"/>
      <c r="MRA36" s="39"/>
      <c r="MRB36" s="39"/>
      <c r="MRC36" s="40"/>
      <c r="MRD36" s="40"/>
      <c r="MRE36" s="40"/>
      <c r="MRF36" s="40"/>
      <c r="MRG36" s="19"/>
      <c r="MRH36" s="19"/>
      <c r="MRI36" s="18"/>
      <c r="MRJ36" s="18"/>
      <c r="MRK36" s="39"/>
      <c r="MRL36" s="39"/>
      <c r="MRM36" s="39"/>
      <c r="MRN36" s="39"/>
      <c r="MRO36" s="40"/>
      <c r="MRP36" s="40"/>
      <c r="MRQ36" s="40"/>
      <c r="MRR36" s="40"/>
      <c r="MRS36" s="19"/>
      <c r="MRT36" s="19"/>
      <c r="MRU36" s="18"/>
      <c r="MRV36" s="18"/>
      <c r="MRW36" s="39"/>
      <c r="MRX36" s="39"/>
      <c r="MRY36" s="39"/>
      <c r="MRZ36" s="39"/>
      <c r="MSA36" s="40"/>
      <c r="MSB36" s="40"/>
      <c r="MSC36" s="40"/>
      <c r="MSD36" s="40"/>
      <c r="MSE36" s="19"/>
      <c r="MSF36" s="19"/>
      <c r="MSG36" s="18"/>
      <c r="MSH36" s="18"/>
      <c r="MSI36" s="39"/>
      <c r="MSJ36" s="39"/>
      <c r="MSK36" s="39"/>
      <c r="MSL36" s="39"/>
      <c r="MSM36" s="40"/>
      <c r="MSN36" s="40"/>
      <c r="MSO36" s="40"/>
      <c r="MSP36" s="40"/>
      <c r="MSQ36" s="19"/>
      <c r="MSR36" s="19"/>
      <c r="MSS36" s="18"/>
      <c r="MST36" s="18"/>
      <c r="MSU36" s="39"/>
      <c r="MSV36" s="39"/>
      <c r="MSW36" s="39"/>
      <c r="MSX36" s="39"/>
      <c r="MSY36" s="40"/>
      <c r="MSZ36" s="40"/>
      <c r="MTA36" s="40"/>
      <c r="MTB36" s="40"/>
      <c r="MTC36" s="19"/>
      <c r="MTD36" s="19"/>
      <c r="MTE36" s="18"/>
      <c r="MTF36" s="18"/>
      <c r="MTG36" s="39"/>
      <c r="MTH36" s="39"/>
      <c r="MTI36" s="39"/>
      <c r="MTJ36" s="39"/>
      <c r="MTK36" s="40"/>
      <c r="MTL36" s="40"/>
      <c r="MTM36" s="40"/>
      <c r="MTN36" s="40"/>
      <c r="MTO36" s="19"/>
      <c r="MTP36" s="19"/>
      <c r="MTQ36" s="18"/>
      <c r="MTR36" s="18"/>
      <c r="MTS36" s="39"/>
      <c r="MTT36" s="39"/>
      <c r="MTU36" s="39"/>
      <c r="MTV36" s="39"/>
      <c r="MTW36" s="40"/>
      <c r="MTX36" s="40"/>
      <c r="MTY36" s="40"/>
      <c r="MTZ36" s="40"/>
      <c r="MUA36" s="19"/>
      <c r="MUB36" s="19"/>
      <c r="MUC36" s="18"/>
      <c r="MUD36" s="18"/>
      <c r="MUE36" s="39"/>
      <c r="MUF36" s="39"/>
      <c r="MUG36" s="39"/>
      <c r="MUH36" s="39"/>
      <c r="MUI36" s="40"/>
      <c r="MUJ36" s="40"/>
      <c r="MUK36" s="40"/>
      <c r="MUL36" s="40"/>
      <c r="MUM36" s="19"/>
      <c r="MUN36" s="19"/>
      <c r="MUO36" s="18"/>
      <c r="MUP36" s="18"/>
      <c r="MUQ36" s="39"/>
      <c r="MUR36" s="39"/>
      <c r="MUS36" s="39"/>
      <c r="MUT36" s="39"/>
      <c r="MUU36" s="40"/>
      <c r="MUV36" s="40"/>
      <c r="MUW36" s="40"/>
      <c r="MUX36" s="40"/>
      <c r="MUY36" s="19"/>
      <c r="MUZ36" s="19"/>
      <c r="MVA36" s="18"/>
      <c r="MVB36" s="18"/>
      <c r="MVC36" s="39"/>
      <c r="MVD36" s="39"/>
      <c r="MVE36" s="39"/>
      <c r="MVF36" s="39"/>
      <c r="MVG36" s="40"/>
      <c r="MVH36" s="40"/>
      <c r="MVI36" s="40"/>
      <c r="MVJ36" s="40"/>
      <c r="MVK36" s="19"/>
      <c r="MVL36" s="19"/>
      <c r="MVM36" s="18"/>
      <c r="MVN36" s="18"/>
      <c r="MVO36" s="39"/>
      <c r="MVP36" s="39"/>
      <c r="MVQ36" s="39"/>
      <c r="MVR36" s="39"/>
      <c r="MVS36" s="40"/>
      <c r="MVT36" s="40"/>
      <c r="MVU36" s="40"/>
      <c r="MVV36" s="40"/>
      <c r="MVW36" s="19"/>
      <c r="MVX36" s="19"/>
      <c r="MVY36" s="18"/>
      <c r="MVZ36" s="18"/>
      <c r="MWA36" s="39"/>
      <c r="MWB36" s="39"/>
      <c r="MWC36" s="39"/>
      <c r="MWD36" s="39"/>
      <c r="MWE36" s="40"/>
      <c r="MWF36" s="40"/>
      <c r="MWG36" s="40"/>
      <c r="MWH36" s="40"/>
      <c r="MWI36" s="19"/>
      <c r="MWJ36" s="19"/>
      <c r="MWK36" s="18"/>
      <c r="MWL36" s="18"/>
      <c r="MWM36" s="39"/>
      <c r="MWN36" s="39"/>
      <c r="MWO36" s="39"/>
      <c r="MWP36" s="39"/>
      <c r="MWQ36" s="40"/>
      <c r="MWR36" s="40"/>
      <c r="MWS36" s="40"/>
      <c r="MWT36" s="40"/>
      <c r="MWU36" s="19"/>
      <c r="MWV36" s="19"/>
      <c r="MWW36" s="18"/>
      <c r="MWX36" s="18"/>
      <c r="MWY36" s="39"/>
      <c r="MWZ36" s="39"/>
      <c r="MXA36" s="39"/>
      <c r="MXB36" s="39"/>
      <c r="MXC36" s="40"/>
      <c r="MXD36" s="40"/>
      <c r="MXE36" s="40"/>
      <c r="MXF36" s="40"/>
      <c r="MXG36" s="19"/>
      <c r="MXH36" s="19"/>
      <c r="MXI36" s="18"/>
      <c r="MXJ36" s="18"/>
      <c r="MXK36" s="39"/>
      <c r="MXL36" s="39"/>
      <c r="MXM36" s="39"/>
      <c r="MXN36" s="39"/>
      <c r="MXO36" s="40"/>
      <c r="MXP36" s="40"/>
      <c r="MXQ36" s="40"/>
      <c r="MXR36" s="40"/>
      <c r="MXS36" s="19"/>
      <c r="MXT36" s="19"/>
      <c r="MXU36" s="18"/>
      <c r="MXV36" s="18"/>
      <c r="MXW36" s="39"/>
      <c r="MXX36" s="39"/>
      <c r="MXY36" s="39"/>
      <c r="MXZ36" s="39"/>
      <c r="MYA36" s="40"/>
      <c r="MYB36" s="40"/>
      <c r="MYC36" s="40"/>
      <c r="MYD36" s="40"/>
      <c r="MYE36" s="19"/>
      <c r="MYF36" s="19"/>
      <c r="MYG36" s="18"/>
      <c r="MYH36" s="18"/>
      <c r="MYI36" s="39"/>
      <c r="MYJ36" s="39"/>
      <c r="MYK36" s="39"/>
      <c r="MYL36" s="39"/>
      <c r="MYM36" s="40"/>
      <c r="MYN36" s="40"/>
      <c r="MYO36" s="40"/>
      <c r="MYP36" s="40"/>
      <c r="MYQ36" s="19"/>
      <c r="MYR36" s="19"/>
      <c r="MYS36" s="18"/>
      <c r="MYT36" s="18"/>
      <c r="MYU36" s="39"/>
      <c r="MYV36" s="39"/>
      <c r="MYW36" s="39"/>
      <c r="MYX36" s="39"/>
      <c r="MYY36" s="40"/>
      <c r="MYZ36" s="40"/>
      <c r="MZA36" s="40"/>
      <c r="MZB36" s="40"/>
      <c r="MZC36" s="19"/>
      <c r="MZD36" s="19"/>
      <c r="MZE36" s="18"/>
      <c r="MZF36" s="18"/>
      <c r="MZG36" s="39"/>
      <c r="MZH36" s="39"/>
      <c r="MZI36" s="39"/>
      <c r="MZJ36" s="39"/>
      <c r="MZK36" s="40"/>
      <c r="MZL36" s="40"/>
      <c r="MZM36" s="40"/>
      <c r="MZN36" s="40"/>
      <c r="MZO36" s="19"/>
      <c r="MZP36" s="19"/>
      <c r="MZQ36" s="18"/>
      <c r="MZR36" s="18"/>
      <c r="MZS36" s="39"/>
      <c r="MZT36" s="39"/>
      <c r="MZU36" s="39"/>
      <c r="MZV36" s="39"/>
      <c r="MZW36" s="40"/>
      <c r="MZX36" s="40"/>
      <c r="MZY36" s="40"/>
      <c r="MZZ36" s="40"/>
      <c r="NAA36" s="19"/>
      <c r="NAB36" s="19"/>
      <c r="NAC36" s="18"/>
      <c r="NAD36" s="18"/>
      <c r="NAE36" s="39"/>
      <c r="NAF36" s="39"/>
      <c r="NAG36" s="39"/>
      <c r="NAH36" s="39"/>
      <c r="NAI36" s="40"/>
      <c r="NAJ36" s="40"/>
      <c r="NAK36" s="40"/>
      <c r="NAL36" s="40"/>
      <c r="NAM36" s="19"/>
      <c r="NAN36" s="19"/>
      <c r="NAO36" s="18"/>
      <c r="NAP36" s="18"/>
      <c r="NAQ36" s="39"/>
      <c r="NAR36" s="39"/>
      <c r="NAS36" s="39"/>
      <c r="NAT36" s="39"/>
      <c r="NAU36" s="40"/>
      <c r="NAV36" s="40"/>
      <c r="NAW36" s="40"/>
      <c r="NAX36" s="40"/>
      <c r="NAY36" s="19"/>
      <c r="NAZ36" s="19"/>
      <c r="NBA36" s="18"/>
      <c r="NBB36" s="18"/>
      <c r="NBC36" s="39"/>
      <c r="NBD36" s="39"/>
      <c r="NBE36" s="39"/>
      <c r="NBF36" s="39"/>
      <c r="NBG36" s="40"/>
      <c r="NBH36" s="40"/>
      <c r="NBI36" s="40"/>
      <c r="NBJ36" s="40"/>
      <c r="NBK36" s="19"/>
      <c r="NBL36" s="19"/>
      <c r="NBM36" s="18"/>
      <c r="NBN36" s="18"/>
      <c r="NBO36" s="39"/>
      <c r="NBP36" s="39"/>
      <c r="NBQ36" s="39"/>
      <c r="NBR36" s="39"/>
      <c r="NBS36" s="40"/>
      <c r="NBT36" s="40"/>
      <c r="NBU36" s="40"/>
      <c r="NBV36" s="40"/>
      <c r="NBW36" s="19"/>
      <c r="NBX36" s="19"/>
      <c r="NBY36" s="18"/>
      <c r="NBZ36" s="18"/>
      <c r="NCA36" s="39"/>
      <c r="NCB36" s="39"/>
      <c r="NCC36" s="39"/>
      <c r="NCD36" s="39"/>
      <c r="NCE36" s="40"/>
      <c r="NCF36" s="40"/>
      <c r="NCG36" s="40"/>
      <c r="NCH36" s="40"/>
      <c r="NCI36" s="19"/>
      <c r="NCJ36" s="19"/>
      <c r="NCK36" s="18"/>
      <c r="NCL36" s="18"/>
      <c r="NCM36" s="39"/>
      <c r="NCN36" s="39"/>
      <c r="NCO36" s="39"/>
      <c r="NCP36" s="39"/>
      <c r="NCQ36" s="40"/>
      <c r="NCR36" s="40"/>
      <c r="NCS36" s="40"/>
      <c r="NCT36" s="40"/>
      <c r="NCU36" s="19"/>
      <c r="NCV36" s="19"/>
      <c r="NCW36" s="18"/>
      <c r="NCX36" s="18"/>
      <c r="NCY36" s="39"/>
      <c r="NCZ36" s="39"/>
      <c r="NDA36" s="39"/>
      <c r="NDB36" s="39"/>
      <c r="NDC36" s="40"/>
      <c r="NDD36" s="40"/>
      <c r="NDE36" s="40"/>
      <c r="NDF36" s="40"/>
      <c r="NDG36" s="19"/>
      <c r="NDH36" s="19"/>
      <c r="NDI36" s="18"/>
      <c r="NDJ36" s="18"/>
      <c r="NDK36" s="39"/>
      <c r="NDL36" s="39"/>
      <c r="NDM36" s="39"/>
      <c r="NDN36" s="39"/>
      <c r="NDO36" s="40"/>
      <c r="NDP36" s="40"/>
      <c r="NDQ36" s="40"/>
      <c r="NDR36" s="40"/>
      <c r="NDS36" s="19"/>
      <c r="NDT36" s="19"/>
      <c r="NDU36" s="18"/>
      <c r="NDV36" s="18"/>
      <c r="NDW36" s="39"/>
      <c r="NDX36" s="39"/>
      <c r="NDY36" s="39"/>
      <c r="NDZ36" s="39"/>
      <c r="NEA36" s="40"/>
      <c r="NEB36" s="40"/>
      <c r="NEC36" s="40"/>
      <c r="NED36" s="40"/>
      <c r="NEE36" s="19"/>
      <c r="NEF36" s="19"/>
      <c r="NEG36" s="18"/>
      <c r="NEH36" s="18"/>
      <c r="NEI36" s="39"/>
      <c r="NEJ36" s="39"/>
      <c r="NEK36" s="39"/>
      <c r="NEL36" s="39"/>
      <c r="NEM36" s="40"/>
      <c r="NEN36" s="40"/>
      <c r="NEO36" s="40"/>
      <c r="NEP36" s="40"/>
      <c r="NEQ36" s="19"/>
      <c r="NER36" s="19"/>
      <c r="NES36" s="18"/>
      <c r="NET36" s="18"/>
      <c r="NEU36" s="39"/>
      <c r="NEV36" s="39"/>
      <c r="NEW36" s="39"/>
      <c r="NEX36" s="39"/>
      <c r="NEY36" s="40"/>
      <c r="NEZ36" s="40"/>
      <c r="NFA36" s="40"/>
      <c r="NFB36" s="40"/>
      <c r="NFC36" s="19"/>
      <c r="NFD36" s="19"/>
      <c r="NFE36" s="18"/>
      <c r="NFF36" s="18"/>
      <c r="NFG36" s="39"/>
      <c r="NFH36" s="39"/>
      <c r="NFI36" s="39"/>
      <c r="NFJ36" s="39"/>
      <c r="NFK36" s="40"/>
      <c r="NFL36" s="40"/>
      <c r="NFM36" s="40"/>
      <c r="NFN36" s="40"/>
      <c r="NFO36" s="19"/>
      <c r="NFP36" s="19"/>
      <c r="NFQ36" s="18"/>
      <c r="NFR36" s="18"/>
      <c r="NFS36" s="39"/>
      <c r="NFT36" s="39"/>
      <c r="NFU36" s="39"/>
      <c r="NFV36" s="39"/>
      <c r="NFW36" s="40"/>
      <c r="NFX36" s="40"/>
      <c r="NFY36" s="40"/>
      <c r="NFZ36" s="40"/>
      <c r="NGA36" s="19"/>
      <c r="NGB36" s="19"/>
      <c r="NGC36" s="18"/>
      <c r="NGD36" s="18"/>
      <c r="NGE36" s="39"/>
      <c r="NGF36" s="39"/>
      <c r="NGG36" s="39"/>
      <c r="NGH36" s="39"/>
      <c r="NGI36" s="40"/>
      <c r="NGJ36" s="40"/>
      <c r="NGK36" s="40"/>
      <c r="NGL36" s="40"/>
      <c r="NGM36" s="19"/>
      <c r="NGN36" s="19"/>
      <c r="NGO36" s="18"/>
      <c r="NGP36" s="18"/>
      <c r="NGQ36" s="39"/>
      <c r="NGR36" s="39"/>
      <c r="NGS36" s="39"/>
      <c r="NGT36" s="39"/>
      <c r="NGU36" s="40"/>
      <c r="NGV36" s="40"/>
      <c r="NGW36" s="40"/>
      <c r="NGX36" s="40"/>
      <c r="NGY36" s="19"/>
      <c r="NGZ36" s="19"/>
      <c r="NHA36" s="18"/>
      <c r="NHB36" s="18"/>
      <c r="NHC36" s="39"/>
      <c r="NHD36" s="39"/>
      <c r="NHE36" s="39"/>
      <c r="NHF36" s="39"/>
      <c r="NHG36" s="40"/>
      <c r="NHH36" s="40"/>
      <c r="NHI36" s="40"/>
      <c r="NHJ36" s="40"/>
      <c r="NHK36" s="19"/>
      <c r="NHL36" s="19"/>
      <c r="NHM36" s="18"/>
      <c r="NHN36" s="18"/>
      <c r="NHO36" s="39"/>
      <c r="NHP36" s="39"/>
      <c r="NHQ36" s="39"/>
      <c r="NHR36" s="39"/>
      <c r="NHS36" s="40"/>
      <c r="NHT36" s="40"/>
      <c r="NHU36" s="40"/>
      <c r="NHV36" s="40"/>
      <c r="NHW36" s="19"/>
      <c r="NHX36" s="19"/>
      <c r="NHY36" s="18"/>
      <c r="NHZ36" s="18"/>
      <c r="NIA36" s="39"/>
      <c r="NIB36" s="39"/>
      <c r="NIC36" s="39"/>
      <c r="NID36" s="39"/>
      <c r="NIE36" s="40"/>
      <c r="NIF36" s="40"/>
      <c r="NIG36" s="40"/>
      <c r="NIH36" s="40"/>
      <c r="NII36" s="19"/>
      <c r="NIJ36" s="19"/>
      <c r="NIK36" s="18"/>
      <c r="NIL36" s="18"/>
      <c r="NIM36" s="39"/>
      <c r="NIN36" s="39"/>
      <c r="NIO36" s="39"/>
      <c r="NIP36" s="39"/>
      <c r="NIQ36" s="40"/>
      <c r="NIR36" s="40"/>
      <c r="NIS36" s="40"/>
      <c r="NIT36" s="40"/>
      <c r="NIU36" s="19"/>
      <c r="NIV36" s="19"/>
      <c r="NIW36" s="18"/>
      <c r="NIX36" s="18"/>
      <c r="NIY36" s="39"/>
      <c r="NIZ36" s="39"/>
      <c r="NJA36" s="39"/>
      <c r="NJB36" s="39"/>
      <c r="NJC36" s="40"/>
      <c r="NJD36" s="40"/>
      <c r="NJE36" s="40"/>
      <c r="NJF36" s="40"/>
      <c r="NJG36" s="19"/>
      <c r="NJH36" s="19"/>
      <c r="NJI36" s="18"/>
      <c r="NJJ36" s="18"/>
      <c r="NJK36" s="39"/>
      <c r="NJL36" s="39"/>
      <c r="NJM36" s="39"/>
      <c r="NJN36" s="39"/>
      <c r="NJO36" s="40"/>
      <c r="NJP36" s="40"/>
      <c r="NJQ36" s="40"/>
      <c r="NJR36" s="40"/>
      <c r="NJS36" s="19"/>
      <c r="NJT36" s="19"/>
      <c r="NJU36" s="18"/>
      <c r="NJV36" s="18"/>
      <c r="NJW36" s="39"/>
      <c r="NJX36" s="39"/>
      <c r="NJY36" s="39"/>
      <c r="NJZ36" s="39"/>
      <c r="NKA36" s="40"/>
      <c r="NKB36" s="40"/>
      <c r="NKC36" s="40"/>
      <c r="NKD36" s="40"/>
      <c r="NKE36" s="19"/>
      <c r="NKF36" s="19"/>
      <c r="NKG36" s="18"/>
      <c r="NKH36" s="18"/>
      <c r="NKI36" s="39"/>
      <c r="NKJ36" s="39"/>
      <c r="NKK36" s="39"/>
      <c r="NKL36" s="39"/>
      <c r="NKM36" s="40"/>
      <c r="NKN36" s="40"/>
      <c r="NKO36" s="40"/>
      <c r="NKP36" s="40"/>
      <c r="NKQ36" s="19"/>
      <c r="NKR36" s="19"/>
      <c r="NKS36" s="18"/>
      <c r="NKT36" s="18"/>
      <c r="NKU36" s="39"/>
      <c r="NKV36" s="39"/>
      <c r="NKW36" s="39"/>
      <c r="NKX36" s="39"/>
      <c r="NKY36" s="40"/>
      <c r="NKZ36" s="40"/>
      <c r="NLA36" s="40"/>
      <c r="NLB36" s="40"/>
      <c r="NLC36" s="19"/>
      <c r="NLD36" s="19"/>
      <c r="NLE36" s="18"/>
      <c r="NLF36" s="18"/>
      <c r="NLG36" s="39"/>
      <c r="NLH36" s="39"/>
      <c r="NLI36" s="39"/>
      <c r="NLJ36" s="39"/>
      <c r="NLK36" s="40"/>
      <c r="NLL36" s="40"/>
      <c r="NLM36" s="40"/>
      <c r="NLN36" s="40"/>
      <c r="NLO36" s="19"/>
      <c r="NLP36" s="19"/>
      <c r="NLQ36" s="18"/>
      <c r="NLR36" s="18"/>
      <c r="NLS36" s="39"/>
      <c r="NLT36" s="39"/>
      <c r="NLU36" s="39"/>
      <c r="NLV36" s="39"/>
      <c r="NLW36" s="40"/>
      <c r="NLX36" s="40"/>
      <c r="NLY36" s="40"/>
      <c r="NLZ36" s="40"/>
      <c r="NMA36" s="19"/>
      <c r="NMB36" s="19"/>
      <c r="NMC36" s="18"/>
      <c r="NMD36" s="18"/>
      <c r="NME36" s="39"/>
      <c r="NMF36" s="39"/>
      <c r="NMG36" s="39"/>
      <c r="NMH36" s="39"/>
      <c r="NMI36" s="40"/>
      <c r="NMJ36" s="40"/>
      <c r="NMK36" s="40"/>
      <c r="NML36" s="40"/>
      <c r="NMM36" s="19"/>
      <c r="NMN36" s="19"/>
      <c r="NMO36" s="18"/>
      <c r="NMP36" s="18"/>
      <c r="NMQ36" s="39"/>
      <c r="NMR36" s="39"/>
      <c r="NMS36" s="39"/>
      <c r="NMT36" s="39"/>
      <c r="NMU36" s="40"/>
      <c r="NMV36" s="40"/>
      <c r="NMW36" s="40"/>
      <c r="NMX36" s="40"/>
      <c r="NMY36" s="19"/>
      <c r="NMZ36" s="19"/>
      <c r="NNA36" s="18"/>
      <c r="NNB36" s="18"/>
      <c r="NNC36" s="39"/>
      <c r="NND36" s="39"/>
      <c r="NNE36" s="39"/>
      <c r="NNF36" s="39"/>
      <c r="NNG36" s="40"/>
      <c r="NNH36" s="40"/>
      <c r="NNI36" s="40"/>
      <c r="NNJ36" s="40"/>
      <c r="NNK36" s="19"/>
      <c r="NNL36" s="19"/>
      <c r="NNM36" s="18"/>
      <c r="NNN36" s="18"/>
      <c r="NNO36" s="39"/>
      <c r="NNP36" s="39"/>
      <c r="NNQ36" s="39"/>
      <c r="NNR36" s="39"/>
      <c r="NNS36" s="40"/>
      <c r="NNT36" s="40"/>
      <c r="NNU36" s="40"/>
      <c r="NNV36" s="40"/>
      <c r="NNW36" s="19"/>
      <c r="NNX36" s="19"/>
      <c r="NNY36" s="18"/>
      <c r="NNZ36" s="18"/>
      <c r="NOA36" s="39"/>
      <c r="NOB36" s="39"/>
      <c r="NOC36" s="39"/>
      <c r="NOD36" s="39"/>
      <c r="NOE36" s="40"/>
      <c r="NOF36" s="40"/>
      <c r="NOG36" s="40"/>
      <c r="NOH36" s="40"/>
      <c r="NOI36" s="19"/>
      <c r="NOJ36" s="19"/>
      <c r="NOK36" s="18"/>
      <c r="NOL36" s="18"/>
      <c r="NOM36" s="39"/>
      <c r="NON36" s="39"/>
      <c r="NOO36" s="39"/>
      <c r="NOP36" s="39"/>
      <c r="NOQ36" s="40"/>
      <c r="NOR36" s="40"/>
      <c r="NOS36" s="40"/>
      <c r="NOT36" s="40"/>
      <c r="NOU36" s="19"/>
      <c r="NOV36" s="19"/>
      <c r="NOW36" s="18"/>
      <c r="NOX36" s="18"/>
      <c r="NOY36" s="39"/>
      <c r="NOZ36" s="39"/>
      <c r="NPA36" s="39"/>
      <c r="NPB36" s="39"/>
      <c r="NPC36" s="40"/>
      <c r="NPD36" s="40"/>
      <c r="NPE36" s="40"/>
      <c r="NPF36" s="40"/>
      <c r="NPG36" s="19"/>
      <c r="NPH36" s="19"/>
      <c r="NPI36" s="18"/>
      <c r="NPJ36" s="18"/>
      <c r="NPK36" s="39"/>
      <c r="NPL36" s="39"/>
      <c r="NPM36" s="39"/>
      <c r="NPN36" s="39"/>
      <c r="NPO36" s="40"/>
      <c r="NPP36" s="40"/>
      <c r="NPQ36" s="40"/>
      <c r="NPR36" s="40"/>
      <c r="NPS36" s="19"/>
      <c r="NPT36" s="19"/>
      <c r="NPU36" s="18"/>
      <c r="NPV36" s="18"/>
      <c r="NPW36" s="39"/>
      <c r="NPX36" s="39"/>
      <c r="NPY36" s="39"/>
      <c r="NPZ36" s="39"/>
      <c r="NQA36" s="40"/>
      <c r="NQB36" s="40"/>
      <c r="NQC36" s="40"/>
      <c r="NQD36" s="40"/>
      <c r="NQE36" s="19"/>
      <c r="NQF36" s="19"/>
      <c r="NQG36" s="18"/>
      <c r="NQH36" s="18"/>
      <c r="NQI36" s="39"/>
      <c r="NQJ36" s="39"/>
      <c r="NQK36" s="39"/>
      <c r="NQL36" s="39"/>
      <c r="NQM36" s="40"/>
      <c r="NQN36" s="40"/>
      <c r="NQO36" s="40"/>
      <c r="NQP36" s="40"/>
      <c r="NQQ36" s="19"/>
      <c r="NQR36" s="19"/>
      <c r="NQS36" s="18"/>
      <c r="NQT36" s="18"/>
      <c r="NQU36" s="39"/>
      <c r="NQV36" s="39"/>
      <c r="NQW36" s="39"/>
      <c r="NQX36" s="39"/>
      <c r="NQY36" s="40"/>
      <c r="NQZ36" s="40"/>
      <c r="NRA36" s="40"/>
      <c r="NRB36" s="40"/>
      <c r="NRC36" s="19"/>
      <c r="NRD36" s="19"/>
      <c r="NRE36" s="18"/>
      <c r="NRF36" s="18"/>
      <c r="NRG36" s="39"/>
      <c r="NRH36" s="39"/>
      <c r="NRI36" s="39"/>
      <c r="NRJ36" s="39"/>
      <c r="NRK36" s="40"/>
      <c r="NRL36" s="40"/>
      <c r="NRM36" s="40"/>
      <c r="NRN36" s="40"/>
      <c r="NRO36" s="19"/>
      <c r="NRP36" s="19"/>
      <c r="NRQ36" s="18"/>
      <c r="NRR36" s="18"/>
      <c r="NRS36" s="39"/>
      <c r="NRT36" s="39"/>
      <c r="NRU36" s="39"/>
      <c r="NRV36" s="39"/>
      <c r="NRW36" s="40"/>
      <c r="NRX36" s="40"/>
      <c r="NRY36" s="40"/>
      <c r="NRZ36" s="40"/>
      <c r="NSA36" s="19"/>
      <c r="NSB36" s="19"/>
      <c r="NSC36" s="18"/>
      <c r="NSD36" s="18"/>
      <c r="NSE36" s="39"/>
      <c r="NSF36" s="39"/>
      <c r="NSG36" s="39"/>
      <c r="NSH36" s="39"/>
      <c r="NSI36" s="40"/>
      <c r="NSJ36" s="40"/>
      <c r="NSK36" s="40"/>
      <c r="NSL36" s="40"/>
      <c r="NSM36" s="19"/>
      <c r="NSN36" s="19"/>
      <c r="NSO36" s="18"/>
      <c r="NSP36" s="18"/>
      <c r="NSQ36" s="39"/>
      <c r="NSR36" s="39"/>
      <c r="NSS36" s="39"/>
      <c r="NST36" s="39"/>
      <c r="NSU36" s="40"/>
      <c r="NSV36" s="40"/>
      <c r="NSW36" s="40"/>
      <c r="NSX36" s="40"/>
      <c r="NSY36" s="19"/>
      <c r="NSZ36" s="19"/>
      <c r="NTA36" s="18"/>
      <c r="NTB36" s="18"/>
      <c r="NTC36" s="39"/>
      <c r="NTD36" s="39"/>
      <c r="NTE36" s="39"/>
      <c r="NTF36" s="39"/>
      <c r="NTG36" s="40"/>
      <c r="NTH36" s="40"/>
      <c r="NTI36" s="40"/>
      <c r="NTJ36" s="40"/>
      <c r="NTK36" s="19"/>
      <c r="NTL36" s="19"/>
      <c r="NTM36" s="18"/>
      <c r="NTN36" s="18"/>
      <c r="NTO36" s="39"/>
      <c r="NTP36" s="39"/>
      <c r="NTQ36" s="39"/>
      <c r="NTR36" s="39"/>
      <c r="NTS36" s="40"/>
      <c r="NTT36" s="40"/>
      <c r="NTU36" s="40"/>
      <c r="NTV36" s="40"/>
      <c r="NTW36" s="19"/>
      <c r="NTX36" s="19"/>
      <c r="NTY36" s="18"/>
      <c r="NTZ36" s="18"/>
      <c r="NUA36" s="39"/>
      <c r="NUB36" s="39"/>
      <c r="NUC36" s="39"/>
      <c r="NUD36" s="39"/>
      <c r="NUE36" s="40"/>
      <c r="NUF36" s="40"/>
      <c r="NUG36" s="40"/>
      <c r="NUH36" s="40"/>
      <c r="NUI36" s="19"/>
      <c r="NUJ36" s="19"/>
      <c r="NUK36" s="18"/>
      <c r="NUL36" s="18"/>
      <c r="NUM36" s="39"/>
      <c r="NUN36" s="39"/>
      <c r="NUO36" s="39"/>
      <c r="NUP36" s="39"/>
      <c r="NUQ36" s="40"/>
      <c r="NUR36" s="40"/>
      <c r="NUS36" s="40"/>
      <c r="NUT36" s="40"/>
      <c r="NUU36" s="19"/>
      <c r="NUV36" s="19"/>
      <c r="NUW36" s="18"/>
      <c r="NUX36" s="18"/>
      <c r="NUY36" s="39"/>
      <c r="NUZ36" s="39"/>
      <c r="NVA36" s="39"/>
      <c r="NVB36" s="39"/>
      <c r="NVC36" s="40"/>
      <c r="NVD36" s="40"/>
      <c r="NVE36" s="40"/>
      <c r="NVF36" s="40"/>
      <c r="NVG36" s="19"/>
      <c r="NVH36" s="19"/>
      <c r="NVI36" s="18"/>
      <c r="NVJ36" s="18"/>
      <c r="NVK36" s="39"/>
      <c r="NVL36" s="39"/>
      <c r="NVM36" s="39"/>
      <c r="NVN36" s="39"/>
      <c r="NVO36" s="40"/>
      <c r="NVP36" s="40"/>
      <c r="NVQ36" s="40"/>
      <c r="NVR36" s="40"/>
      <c r="NVS36" s="19"/>
      <c r="NVT36" s="19"/>
      <c r="NVU36" s="18"/>
      <c r="NVV36" s="18"/>
      <c r="NVW36" s="39"/>
      <c r="NVX36" s="39"/>
      <c r="NVY36" s="39"/>
      <c r="NVZ36" s="39"/>
      <c r="NWA36" s="40"/>
      <c r="NWB36" s="40"/>
      <c r="NWC36" s="40"/>
      <c r="NWD36" s="40"/>
      <c r="NWE36" s="19"/>
      <c r="NWF36" s="19"/>
      <c r="NWG36" s="18"/>
      <c r="NWH36" s="18"/>
      <c r="NWI36" s="39"/>
      <c r="NWJ36" s="39"/>
      <c r="NWK36" s="39"/>
      <c r="NWL36" s="39"/>
      <c r="NWM36" s="40"/>
      <c r="NWN36" s="40"/>
      <c r="NWO36" s="40"/>
      <c r="NWP36" s="40"/>
      <c r="NWQ36" s="19"/>
      <c r="NWR36" s="19"/>
      <c r="NWS36" s="18"/>
      <c r="NWT36" s="18"/>
      <c r="NWU36" s="39"/>
      <c r="NWV36" s="39"/>
      <c r="NWW36" s="39"/>
      <c r="NWX36" s="39"/>
      <c r="NWY36" s="40"/>
      <c r="NWZ36" s="40"/>
      <c r="NXA36" s="40"/>
      <c r="NXB36" s="40"/>
      <c r="NXC36" s="19"/>
      <c r="NXD36" s="19"/>
      <c r="NXE36" s="18"/>
      <c r="NXF36" s="18"/>
      <c r="NXG36" s="39"/>
      <c r="NXH36" s="39"/>
      <c r="NXI36" s="39"/>
      <c r="NXJ36" s="39"/>
      <c r="NXK36" s="40"/>
      <c r="NXL36" s="40"/>
      <c r="NXM36" s="40"/>
      <c r="NXN36" s="40"/>
      <c r="NXO36" s="19"/>
      <c r="NXP36" s="19"/>
      <c r="NXQ36" s="18"/>
      <c r="NXR36" s="18"/>
      <c r="NXS36" s="39"/>
      <c r="NXT36" s="39"/>
      <c r="NXU36" s="39"/>
      <c r="NXV36" s="39"/>
      <c r="NXW36" s="40"/>
      <c r="NXX36" s="40"/>
      <c r="NXY36" s="40"/>
      <c r="NXZ36" s="40"/>
      <c r="NYA36" s="19"/>
      <c r="NYB36" s="19"/>
      <c r="NYC36" s="18"/>
      <c r="NYD36" s="18"/>
      <c r="NYE36" s="39"/>
      <c r="NYF36" s="39"/>
      <c r="NYG36" s="39"/>
      <c r="NYH36" s="39"/>
      <c r="NYI36" s="40"/>
      <c r="NYJ36" s="40"/>
      <c r="NYK36" s="40"/>
      <c r="NYL36" s="40"/>
      <c r="NYM36" s="19"/>
      <c r="NYN36" s="19"/>
      <c r="NYO36" s="18"/>
      <c r="NYP36" s="18"/>
      <c r="NYQ36" s="39"/>
      <c r="NYR36" s="39"/>
      <c r="NYS36" s="39"/>
      <c r="NYT36" s="39"/>
      <c r="NYU36" s="40"/>
      <c r="NYV36" s="40"/>
      <c r="NYW36" s="40"/>
      <c r="NYX36" s="40"/>
      <c r="NYY36" s="19"/>
      <c r="NYZ36" s="19"/>
      <c r="NZA36" s="18"/>
      <c r="NZB36" s="18"/>
      <c r="NZC36" s="39"/>
      <c r="NZD36" s="39"/>
      <c r="NZE36" s="39"/>
      <c r="NZF36" s="39"/>
      <c r="NZG36" s="40"/>
      <c r="NZH36" s="40"/>
      <c r="NZI36" s="40"/>
      <c r="NZJ36" s="40"/>
      <c r="NZK36" s="19"/>
      <c r="NZL36" s="19"/>
      <c r="NZM36" s="18"/>
      <c r="NZN36" s="18"/>
      <c r="NZO36" s="39"/>
      <c r="NZP36" s="39"/>
      <c r="NZQ36" s="39"/>
      <c r="NZR36" s="39"/>
      <c r="NZS36" s="40"/>
      <c r="NZT36" s="40"/>
      <c r="NZU36" s="40"/>
      <c r="NZV36" s="40"/>
      <c r="NZW36" s="19"/>
      <c r="NZX36" s="19"/>
      <c r="NZY36" s="18"/>
      <c r="NZZ36" s="18"/>
      <c r="OAA36" s="39"/>
      <c r="OAB36" s="39"/>
      <c r="OAC36" s="39"/>
      <c r="OAD36" s="39"/>
      <c r="OAE36" s="40"/>
      <c r="OAF36" s="40"/>
      <c r="OAG36" s="40"/>
      <c r="OAH36" s="40"/>
      <c r="OAI36" s="19"/>
      <c r="OAJ36" s="19"/>
      <c r="OAK36" s="18"/>
      <c r="OAL36" s="18"/>
      <c r="OAM36" s="39"/>
      <c r="OAN36" s="39"/>
      <c r="OAO36" s="39"/>
      <c r="OAP36" s="39"/>
      <c r="OAQ36" s="40"/>
      <c r="OAR36" s="40"/>
      <c r="OAS36" s="40"/>
      <c r="OAT36" s="40"/>
      <c r="OAU36" s="19"/>
      <c r="OAV36" s="19"/>
      <c r="OAW36" s="18"/>
      <c r="OAX36" s="18"/>
      <c r="OAY36" s="39"/>
      <c r="OAZ36" s="39"/>
      <c r="OBA36" s="39"/>
      <c r="OBB36" s="39"/>
      <c r="OBC36" s="40"/>
      <c r="OBD36" s="40"/>
      <c r="OBE36" s="40"/>
      <c r="OBF36" s="40"/>
      <c r="OBG36" s="19"/>
      <c r="OBH36" s="19"/>
      <c r="OBI36" s="18"/>
      <c r="OBJ36" s="18"/>
      <c r="OBK36" s="39"/>
      <c r="OBL36" s="39"/>
      <c r="OBM36" s="39"/>
      <c r="OBN36" s="39"/>
      <c r="OBO36" s="40"/>
      <c r="OBP36" s="40"/>
      <c r="OBQ36" s="40"/>
      <c r="OBR36" s="40"/>
      <c r="OBS36" s="19"/>
      <c r="OBT36" s="19"/>
      <c r="OBU36" s="18"/>
      <c r="OBV36" s="18"/>
      <c r="OBW36" s="39"/>
      <c r="OBX36" s="39"/>
      <c r="OBY36" s="39"/>
      <c r="OBZ36" s="39"/>
      <c r="OCA36" s="40"/>
      <c r="OCB36" s="40"/>
      <c r="OCC36" s="40"/>
      <c r="OCD36" s="40"/>
      <c r="OCE36" s="19"/>
      <c r="OCF36" s="19"/>
      <c r="OCG36" s="18"/>
      <c r="OCH36" s="18"/>
      <c r="OCI36" s="39"/>
      <c r="OCJ36" s="39"/>
      <c r="OCK36" s="39"/>
      <c r="OCL36" s="39"/>
      <c r="OCM36" s="40"/>
      <c r="OCN36" s="40"/>
      <c r="OCO36" s="40"/>
      <c r="OCP36" s="40"/>
      <c r="OCQ36" s="19"/>
      <c r="OCR36" s="19"/>
      <c r="OCS36" s="18"/>
      <c r="OCT36" s="18"/>
      <c r="OCU36" s="39"/>
      <c r="OCV36" s="39"/>
      <c r="OCW36" s="39"/>
      <c r="OCX36" s="39"/>
      <c r="OCY36" s="40"/>
      <c r="OCZ36" s="40"/>
      <c r="ODA36" s="40"/>
      <c r="ODB36" s="40"/>
      <c r="ODC36" s="19"/>
      <c r="ODD36" s="19"/>
      <c r="ODE36" s="18"/>
      <c r="ODF36" s="18"/>
      <c r="ODG36" s="39"/>
      <c r="ODH36" s="39"/>
      <c r="ODI36" s="39"/>
      <c r="ODJ36" s="39"/>
      <c r="ODK36" s="40"/>
      <c r="ODL36" s="40"/>
      <c r="ODM36" s="40"/>
      <c r="ODN36" s="40"/>
      <c r="ODO36" s="19"/>
      <c r="ODP36" s="19"/>
      <c r="ODQ36" s="18"/>
      <c r="ODR36" s="18"/>
      <c r="ODS36" s="39"/>
      <c r="ODT36" s="39"/>
      <c r="ODU36" s="39"/>
      <c r="ODV36" s="39"/>
      <c r="ODW36" s="40"/>
      <c r="ODX36" s="40"/>
      <c r="ODY36" s="40"/>
      <c r="ODZ36" s="40"/>
      <c r="OEA36" s="19"/>
      <c r="OEB36" s="19"/>
      <c r="OEC36" s="18"/>
      <c r="OED36" s="18"/>
      <c r="OEE36" s="39"/>
      <c r="OEF36" s="39"/>
      <c r="OEG36" s="39"/>
      <c r="OEH36" s="39"/>
      <c r="OEI36" s="40"/>
      <c r="OEJ36" s="40"/>
      <c r="OEK36" s="40"/>
      <c r="OEL36" s="40"/>
      <c r="OEM36" s="19"/>
      <c r="OEN36" s="19"/>
      <c r="OEO36" s="18"/>
      <c r="OEP36" s="18"/>
      <c r="OEQ36" s="39"/>
      <c r="OER36" s="39"/>
      <c r="OES36" s="39"/>
      <c r="OET36" s="39"/>
      <c r="OEU36" s="40"/>
      <c r="OEV36" s="40"/>
      <c r="OEW36" s="40"/>
      <c r="OEX36" s="40"/>
      <c r="OEY36" s="19"/>
      <c r="OEZ36" s="19"/>
      <c r="OFA36" s="18"/>
      <c r="OFB36" s="18"/>
      <c r="OFC36" s="39"/>
      <c r="OFD36" s="39"/>
      <c r="OFE36" s="39"/>
      <c r="OFF36" s="39"/>
      <c r="OFG36" s="40"/>
      <c r="OFH36" s="40"/>
      <c r="OFI36" s="40"/>
      <c r="OFJ36" s="40"/>
      <c r="OFK36" s="19"/>
      <c r="OFL36" s="19"/>
      <c r="OFM36" s="18"/>
      <c r="OFN36" s="18"/>
      <c r="OFO36" s="39"/>
      <c r="OFP36" s="39"/>
      <c r="OFQ36" s="39"/>
      <c r="OFR36" s="39"/>
      <c r="OFS36" s="40"/>
      <c r="OFT36" s="40"/>
      <c r="OFU36" s="40"/>
      <c r="OFV36" s="40"/>
      <c r="OFW36" s="19"/>
      <c r="OFX36" s="19"/>
      <c r="OFY36" s="18"/>
      <c r="OFZ36" s="18"/>
      <c r="OGA36" s="39"/>
      <c r="OGB36" s="39"/>
      <c r="OGC36" s="39"/>
      <c r="OGD36" s="39"/>
      <c r="OGE36" s="40"/>
      <c r="OGF36" s="40"/>
      <c r="OGG36" s="40"/>
      <c r="OGH36" s="40"/>
      <c r="OGI36" s="19"/>
      <c r="OGJ36" s="19"/>
      <c r="OGK36" s="18"/>
      <c r="OGL36" s="18"/>
      <c r="OGM36" s="39"/>
      <c r="OGN36" s="39"/>
      <c r="OGO36" s="39"/>
      <c r="OGP36" s="39"/>
      <c r="OGQ36" s="40"/>
      <c r="OGR36" s="40"/>
      <c r="OGS36" s="40"/>
      <c r="OGT36" s="40"/>
      <c r="OGU36" s="19"/>
      <c r="OGV36" s="19"/>
      <c r="OGW36" s="18"/>
      <c r="OGX36" s="18"/>
      <c r="OGY36" s="39"/>
      <c r="OGZ36" s="39"/>
      <c r="OHA36" s="39"/>
      <c r="OHB36" s="39"/>
      <c r="OHC36" s="40"/>
      <c r="OHD36" s="40"/>
      <c r="OHE36" s="40"/>
      <c r="OHF36" s="40"/>
      <c r="OHG36" s="19"/>
      <c r="OHH36" s="19"/>
      <c r="OHI36" s="18"/>
      <c r="OHJ36" s="18"/>
      <c r="OHK36" s="39"/>
      <c r="OHL36" s="39"/>
      <c r="OHM36" s="39"/>
      <c r="OHN36" s="39"/>
      <c r="OHO36" s="40"/>
      <c r="OHP36" s="40"/>
      <c r="OHQ36" s="40"/>
      <c r="OHR36" s="40"/>
      <c r="OHS36" s="19"/>
      <c r="OHT36" s="19"/>
      <c r="OHU36" s="18"/>
      <c r="OHV36" s="18"/>
      <c r="OHW36" s="39"/>
      <c r="OHX36" s="39"/>
      <c r="OHY36" s="39"/>
      <c r="OHZ36" s="39"/>
      <c r="OIA36" s="40"/>
      <c r="OIB36" s="40"/>
      <c r="OIC36" s="40"/>
      <c r="OID36" s="40"/>
      <c r="OIE36" s="19"/>
      <c r="OIF36" s="19"/>
      <c r="OIG36" s="18"/>
      <c r="OIH36" s="18"/>
      <c r="OII36" s="39"/>
      <c r="OIJ36" s="39"/>
      <c r="OIK36" s="39"/>
      <c r="OIL36" s="39"/>
      <c r="OIM36" s="40"/>
      <c r="OIN36" s="40"/>
      <c r="OIO36" s="40"/>
      <c r="OIP36" s="40"/>
      <c r="OIQ36" s="19"/>
      <c r="OIR36" s="19"/>
      <c r="OIS36" s="18"/>
      <c r="OIT36" s="18"/>
      <c r="OIU36" s="39"/>
      <c r="OIV36" s="39"/>
      <c r="OIW36" s="39"/>
      <c r="OIX36" s="39"/>
      <c r="OIY36" s="40"/>
      <c r="OIZ36" s="40"/>
      <c r="OJA36" s="40"/>
      <c r="OJB36" s="40"/>
      <c r="OJC36" s="19"/>
      <c r="OJD36" s="19"/>
      <c r="OJE36" s="18"/>
      <c r="OJF36" s="18"/>
      <c r="OJG36" s="39"/>
      <c r="OJH36" s="39"/>
      <c r="OJI36" s="39"/>
      <c r="OJJ36" s="39"/>
      <c r="OJK36" s="40"/>
      <c r="OJL36" s="40"/>
      <c r="OJM36" s="40"/>
      <c r="OJN36" s="40"/>
      <c r="OJO36" s="19"/>
      <c r="OJP36" s="19"/>
      <c r="OJQ36" s="18"/>
      <c r="OJR36" s="18"/>
      <c r="OJS36" s="39"/>
      <c r="OJT36" s="39"/>
      <c r="OJU36" s="39"/>
      <c r="OJV36" s="39"/>
      <c r="OJW36" s="40"/>
      <c r="OJX36" s="40"/>
      <c r="OJY36" s="40"/>
      <c r="OJZ36" s="40"/>
      <c r="OKA36" s="19"/>
      <c r="OKB36" s="19"/>
      <c r="OKC36" s="18"/>
      <c r="OKD36" s="18"/>
      <c r="OKE36" s="39"/>
      <c r="OKF36" s="39"/>
      <c r="OKG36" s="39"/>
      <c r="OKH36" s="39"/>
      <c r="OKI36" s="40"/>
      <c r="OKJ36" s="40"/>
      <c r="OKK36" s="40"/>
      <c r="OKL36" s="40"/>
      <c r="OKM36" s="19"/>
      <c r="OKN36" s="19"/>
      <c r="OKO36" s="18"/>
      <c r="OKP36" s="18"/>
      <c r="OKQ36" s="39"/>
      <c r="OKR36" s="39"/>
      <c r="OKS36" s="39"/>
      <c r="OKT36" s="39"/>
      <c r="OKU36" s="40"/>
      <c r="OKV36" s="40"/>
      <c r="OKW36" s="40"/>
      <c r="OKX36" s="40"/>
      <c r="OKY36" s="19"/>
      <c r="OKZ36" s="19"/>
      <c r="OLA36" s="18"/>
      <c r="OLB36" s="18"/>
      <c r="OLC36" s="39"/>
      <c r="OLD36" s="39"/>
      <c r="OLE36" s="39"/>
      <c r="OLF36" s="39"/>
      <c r="OLG36" s="40"/>
      <c r="OLH36" s="40"/>
      <c r="OLI36" s="40"/>
      <c r="OLJ36" s="40"/>
      <c r="OLK36" s="19"/>
      <c r="OLL36" s="19"/>
      <c r="OLM36" s="18"/>
      <c r="OLN36" s="18"/>
      <c r="OLO36" s="39"/>
      <c r="OLP36" s="39"/>
      <c r="OLQ36" s="39"/>
      <c r="OLR36" s="39"/>
      <c r="OLS36" s="40"/>
      <c r="OLT36" s="40"/>
      <c r="OLU36" s="40"/>
      <c r="OLV36" s="40"/>
      <c r="OLW36" s="19"/>
      <c r="OLX36" s="19"/>
      <c r="OLY36" s="18"/>
      <c r="OLZ36" s="18"/>
      <c r="OMA36" s="39"/>
      <c r="OMB36" s="39"/>
      <c r="OMC36" s="39"/>
      <c r="OMD36" s="39"/>
      <c r="OME36" s="40"/>
      <c r="OMF36" s="40"/>
      <c r="OMG36" s="40"/>
      <c r="OMH36" s="40"/>
      <c r="OMI36" s="19"/>
      <c r="OMJ36" s="19"/>
      <c r="OMK36" s="18"/>
      <c r="OML36" s="18"/>
      <c r="OMM36" s="39"/>
      <c r="OMN36" s="39"/>
      <c r="OMO36" s="39"/>
      <c r="OMP36" s="39"/>
      <c r="OMQ36" s="40"/>
      <c r="OMR36" s="40"/>
      <c r="OMS36" s="40"/>
      <c r="OMT36" s="40"/>
      <c r="OMU36" s="19"/>
      <c r="OMV36" s="19"/>
      <c r="OMW36" s="18"/>
      <c r="OMX36" s="18"/>
      <c r="OMY36" s="39"/>
      <c r="OMZ36" s="39"/>
      <c r="ONA36" s="39"/>
      <c r="ONB36" s="39"/>
      <c r="ONC36" s="40"/>
      <c r="OND36" s="40"/>
      <c r="ONE36" s="40"/>
      <c r="ONF36" s="40"/>
      <c r="ONG36" s="19"/>
      <c r="ONH36" s="19"/>
      <c r="ONI36" s="18"/>
      <c r="ONJ36" s="18"/>
      <c r="ONK36" s="39"/>
      <c r="ONL36" s="39"/>
      <c r="ONM36" s="39"/>
      <c r="ONN36" s="39"/>
      <c r="ONO36" s="40"/>
      <c r="ONP36" s="40"/>
      <c r="ONQ36" s="40"/>
      <c r="ONR36" s="40"/>
      <c r="ONS36" s="19"/>
      <c r="ONT36" s="19"/>
      <c r="ONU36" s="18"/>
      <c r="ONV36" s="18"/>
      <c r="ONW36" s="39"/>
      <c r="ONX36" s="39"/>
      <c r="ONY36" s="39"/>
      <c r="ONZ36" s="39"/>
      <c r="OOA36" s="40"/>
      <c r="OOB36" s="40"/>
      <c r="OOC36" s="40"/>
      <c r="OOD36" s="40"/>
      <c r="OOE36" s="19"/>
      <c r="OOF36" s="19"/>
      <c r="OOG36" s="18"/>
      <c r="OOH36" s="18"/>
      <c r="OOI36" s="39"/>
      <c r="OOJ36" s="39"/>
      <c r="OOK36" s="39"/>
      <c r="OOL36" s="39"/>
      <c r="OOM36" s="40"/>
      <c r="OON36" s="40"/>
      <c r="OOO36" s="40"/>
      <c r="OOP36" s="40"/>
      <c r="OOQ36" s="19"/>
      <c r="OOR36" s="19"/>
      <c r="OOS36" s="18"/>
      <c r="OOT36" s="18"/>
      <c r="OOU36" s="39"/>
      <c r="OOV36" s="39"/>
      <c r="OOW36" s="39"/>
      <c r="OOX36" s="39"/>
      <c r="OOY36" s="40"/>
      <c r="OOZ36" s="40"/>
      <c r="OPA36" s="40"/>
      <c r="OPB36" s="40"/>
      <c r="OPC36" s="19"/>
      <c r="OPD36" s="19"/>
      <c r="OPE36" s="18"/>
      <c r="OPF36" s="18"/>
      <c r="OPG36" s="39"/>
      <c r="OPH36" s="39"/>
      <c r="OPI36" s="39"/>
      <c r="OPJ36" s="39"/>
      <c r="OPK36" s="40"/>
      <c r="OPL36" s="40"/>
      <c r="OPM36" s="40"/>
      <c r="OPN36" s="40"/>
      <c r="OPO36" s="19"/>
      <c r="OPP36" s="19"/>
      <c r="OPQ36" s="18"/>
      <c r="OPR36" s="18"/>
      <c r="OPS36" s="39"/>
      <c r="OPT36" s="39"/>
      <c r="OPU36" s="39"/>
      <c r="OPV36" s="39"/>
      <c r="OPW36" s="40"/>
      <c r="OPX36" s="40"/>
      <c r="OPY36" s="40"/>
      <c r="OPZ36" s="40"/>
      <c r="OQA36" s="19"/>
      <c r="OQB36" s="19"/>
      <c r="OQC36" s="18"/>
      <c r="OQD36" s="18"/>
      <c r="OQE36" s="39"/>
      <c r="OQF36" s="39"/>
      <c r="OQG36" s="39"/>
      <c r="OQH36" s="39"/>
      <c r="OQI36" s="40"/>
      <c r="OQJ36" s="40"/>
      <c r="OQK36" s="40"/>
      <c r="OQL36" s="40"/>
      <c r="OQM36" s="19"/>
      <c r="OQN36" s="19"/>
      <c r="OQO36" s="18"/>
      <c r="OQP36" s="18"/>
      <c r="OQQ36" s="39"/>
      <c r="OQR36" s="39"/>
      <c r="OQS36" s="39"/>
      <c r="OQT36" s="39"/>
      <c r="OQU36" s="40"/>
      <c r="OQV36" s="40"/>
      <c r="OQW36" s="40"/>
      <c r="OQX36" s="40"/>
      <c r="OQY36" s="19"/>
      <c r="OQZ36" s="19"/>
      <c r="ORA36" s="18"/>
      <c r="ORB36" s="18"/>
      <c r="ORC36" s="39"/>
      <c r="ORD36" s="39"/>
      <c r="ORE36" s="39"/>
      <c r="ORF36" s="39"/>
      <c r="ORG36" s="40"/>
      <c r="ORH36" s="40"/>
      <c r="ORI36" s="40"/>
      <c r="ORJ36" s="40"/>
      <c r="ORK36" s="19"/>
      <c r="ORL36" s="19"/>
      <c r="ORM36" s="18"/>
      <c r="ORN36" s="18"/>
      <c r="ORO36" s="39"/>
      <c r="ORP36" s="39"/>
      <c r="ORQ36" s="39"/>
      <c r="ORR36" s="39"/>
      <c r="ORS36" s="40"/>
      <c r="ORT36" s="40"/>
      <c r="ORU36" s="40"/>
      <c r="ORV36" s="40"/>
      <c r="ORW36" s="19"/>
      <c r="ORX36" s="19"/>
      <c r="ORY36" s="18"/>
      <c r="ORZ36" s="18"/>
      <c r="OSA36" s="39"/>
      <c r="OSB36" s="39"/>
      <c r="OSC36" s="39"/>
      <c r="OSD36" s="39"/>
      <c r="OSE36" s="40"/>
      <c r="OSF36" s="40"/>
      <c r="OSG36" s="40"/>
      <c r="OSH36" s="40"/>
      <c r="OSI36" s="19"/>
      <c r="OSJ36" s="19"/>
      <c r="OSK36" s="18"/>
      <c r="OSL36" s="18"/>
      <c r="OSM36" s="39"/>
      <c r="OSN36" s="39"/>
      <c r="OSO36" s="39"/>
      <c r="OSP36" s="39"/>
      <c r="OSQ36" s="40"/>
      <c r="OSR36" s="40"/>
      <c r="OSS36" s="40"/>
      <c r="OST36" s="40"/>
      <c r="OSU36" s="19"/>
      <c r="OSV36" s="19"/>
      <c r="OSW36" s="18"/>
      <c r="OSX36" s="18"/>
      <c r="OSY36" s="39"/>
      <c r="OSZ36" s="39"/>
      <c r="OTA36" s="39"/>
      <c r="OTB36" s="39"/>
      <c r="OTC36" s="40"/>
      <c r="OTD36" s="40"/>
      <c r="OTE36" s="40"/>
      <c r="OTF36" s="40"/>
      <c r="OTG36" s="19"/>
      <c r="OTH36" s="19"/>
      <c r="OTI36" s="18"/>
      <c r="OTJ36" s="18"/>
      <c r="OTK36" s="39"/>
      <c r="OTL36" s="39"/>
      <c r="OTM36" s="39"/>
      <c r="OTN36" s="39"/>
      <c r="OTO36" s="40"/>
      <c r="OTP36" s="40"/>
      <c r="OTQ36" s="40"/>
      <c r="OTR36" s="40"/>
      <c r="OTS36" s="19"/>
      <c r="OTT36" s="19"/>
      <c r="OTU36" s="18"/>
      <c r="OTV36" s="18"/>
      <c r="OTW36" s="39"/>
      <c r="OTX36" s="39"/>
      <c r="OTY36" s="39"/>
      <c r="OTZ36" s="39"/>
      <c r="OUA36" s="40"/>
      <c r="OUB36" s="40"/>
      <c r="OUC36" s="40"/>
      <c r="OUD36" s="40"/>
      <c r="OUE36" s="19"/>
      <c r="OUF36" s="19"/>
      <c r="OUG36" s="18"/>
      <c r="OUH36" s="18"/>
      <c r="OUI36" s="39"/>
      <c r="OUJ36" s="39"/>
      <c r="OUK36" s="39"/>
      <c r="OUL36" s="39"/>
      <c r="OUM36" s="40"/>
      <c r="OUN36" s="40"/>
      <c r="OUO36" s="40"/>
      <c r="OUP36" s="40"/>
      <c r="OUQ36" s="19"/>
      <c r="OUR36" s="19"/>
      <c r="OUS36" s="18"/>
      <c r="OUT36" s="18"/>
      <c r="OUU36" s="39"/>
      <c r="OUV36" s="39"/>
      <c r="OUW36" s="39"/>
      <c r="OUX36" s="39"/>
      <c r="OUY36" s="40"/>
      <c r="OUZ36" s="40"/>
      <c r="OVA36" s="40"/>
      <c r="OVB36" s="40"/>
      <c r="OVC36" s="19"/>
      <c r="OVD36" s="19"/>
      <c r="OVE36" s="18"/>
      <c r="OVF36" s="18"/>
      <c r="OVG36" s="39"/>
      <c r="OVH36" s="39"/>
      <c r="OVI36" s="39"/>
      <c r="OVJ36" s="39"/>
      <c r="OVK36" s="40"/>
      <c r="OVL36" s="40"/>
      <c r="OVM36" s="40"/>
      <c r="OVN36" s="40"/>
      <c r="OVO36" s="19"/>
      <c r="OVP36" s="19"/>
      <c r="OVQ36" s="18"/>
      <c r="OVR36" s="18"/>
      <c r="OVS36" s="39"/>
      <c r="OVT36" s="39"/>
      <c r="OVU36" s="39"/>
      <c r="OVV36" s="39"/>
      <c r="OVW36" s="40"/>
      <c r="OVX36" s="40"/>
      <c r="OVY36" s="40"/>
      <c r="OVZ36" s="40"/>
      <c r="OWA36" s="19"/>
      <c r="OWB36" s="19"/>
      <c r="OWC36" s="18"/>
      <c r="OWD36" s="18"/>
      <c r="OWE36" s="39"/>
      <c r="OWF36" s="39"/>
      <c r="OWG36" s="39"/>
      <c r="OWH36" s="39"/>
      <c r="OWI36" s="40"/>
      <c r="OWJ36" s="40"/>
      <c r="OWK36" s="40"/>
      <c r="OWL36" s="40"/>
      <c r="OWM36" s="19"/>
      <c r="OWN36" s="19"/>
      <c r="OWO36" s="18"/>
      <c r="OWP36" s="18"/>
      <c r="OWQ36" s="39"/>
      <c r="OWR36" s="39"/>
      <c r="OWS36" s="39"/>
      <c r="OWT36" s="39"/>
      <c r="OWU36" s="40"/>
      <c r="OWV36" s="40"/>
      <c r="OWW36" s="40"/>
      <c r="OWX36" s="40"/>
      <c r="OWY36" s="19"/>
      <c r="OWZ36" s="19"/>
      <c r="OXA36" s="18"/>
      <c r="OXB36" s="18"/>
      <c r="OXC36" s="39"/>
      <c r="OXD36" s="39"/>
      <c r="OXE36" s="39"/>
      <c r="OXF36" s="39"/>
      <c r="OXG36" s="40"/>
      <c r="OXH36" s="40"/>
      <c r="OXI36" s="40"/>
      <c r="OXJ36" s="40"/>
      <c r="OXK36" s="19"/>
      <c r="OXL36" s="19"/>
      <c r="OXM36" s="18"/>
      <c r="OXN36" s="18"/>
      <c r="OXO36" s="39"/>
      <c r="OXP36" s="39"/>
      <c r="OXQ36" s="39"/>
      <c r="OXR36" s="39"/>
      <c r="OXS36" s="40"/>
      <c r="OXT36" s="40"/>
      <c r="OXU36" s="40"/>
      <c r="OXV36" s="40"/>
      <c r="OXW36" s="19"/>
      <c r="OXX36" s="19"/>
      <c r="OXY36" s="18"/>
      <c r="OXZ36" s="18"/>
      <c r="OYA36" s="39"/>
      <c r="OYB36" s="39"/>
      <c r="OYC36" s="39"/>
      <c r="OYD36" s="39"/>
      <c r="OYE36" s="40"/>
      <c r="OYF36" s="40"/>
      <c r="OYG36" s="40"/>
      <c r="OYH36" s="40"/>
      <c r="OYI36" s="19"/>
      <c r="OYJ36" s="19"/>
      <c r="OYK36" s="18"/>
      <c r="OYL36" s="18"/>
      <c r="OYM36" s="39"/>
      <c r="OYN36" s="39"/>
      <c r="OYO36" s="39"/>
      <c r="OYP36" s="39"/>
      <c r="OYQ36" s="40"/>
      <c r="OYR36" s="40"/>
      <c r="OYS36" s="40"/>
      <c r="OYT36" s="40"/>
      <c r="OYU36" s="19"/>
      <c r="OYV36" s="19"/>
      <c r="OYW36" s="18"/>
      <c r="OYX36" s="18"/>
      <c r="OYY36" s="39"/>
      <c r="OYZ36" s="39"/>
      <c r="OZA36" s="39"/>
      <c r="OZB36" s="39"/>
      <c r="OZC36" s="40"/>
      <c r="OZD36" s="40"/>
      <c r="OZE36" s="40"/>
      <c r="OZF36" s="40"/>
      <c r="OZG36" s="19"/>
      <c r="OZH36" s="19"/>
      <c r="OZI36" s="18"/>
      <c r="OZJ36" s="18"/>
      <c r="OZK36" s="39"/>
      <c r="OZL36" s="39"/>
      <c r="OZM36" s="39"/>
      <c r="OZN36" s="39"/>
      <c r="OZO36" s="40"/>
      <c r="OZP36" s="40"/>
      <c r="OZQ36" s="40"/>
      <c r="OZR36" s="40"/>
      <c r="OZS36" s="19"/>
      <c r="OZT36" s="19"/>
      <c r="OZU36" s="18"/>
      <c r="OZV36" s="18"/>
      <c r="OZW36" s="39"/>
      <c r="OZX36" s="39"/>
      <c r="OZY36" s="39"/>
      <c r="OZZ36" s="39"/>
      <c r="PAA36" s="40"/>
      <c r="PAB36" s="40"/>
      <c r="PAC36" s="40"/>
      <c r="PAD36" s="40"/>
      <c r="PAE36" s="19"/>
      <c r="PAF36" s="19"/>
      <c r="PAG36" s="18"/>
      <c r="PAH36" s="18"/>
      <c r="PAI36" s="39"/>
      <c r="PAJ36" s="39"/>
      <c r="PAK36" s="39"/>
      <c r="PAL36" s="39"/>
      <c r="PAM36" s="40"/>
      <c r="PAN36" s="40"/>
      <c r="PAO36" s="40"/>
      <c r="PAP36" s="40"/>
      <c r="PAQ36" s="19"/>
      <c r="PAR36" s="19"/>
      <c r="PAS36" s="18"/>
      <c r="PAT36" s="18"/>
      <c r="PAU36" s="39"/>
      <c r="PAV36" s="39"/>
      <c r="PAW36" s="39"/>
      <c r="PAX36" s="39"/>
      <c r="PAY36" s="40"/>
      <c r="PAZ36" s="40"/>
      <c r="PBA36" s="40"/>
      <c r="PBB36" s="40"/>
      <c r="PBC36" s="19"/>
      <c r="PBD36" s="19"/>
      <c r="PBE36" s="18"/>
      <c r="PBF36" s="18"/>
      <c r="PBG36" s="39"/>
      <c r="PBH36" s="39"/>
      <c r="PBI36" s="39"/>
      <c r="PBJ36" s="39"/>
      <c r="PBK36" s="40"/>
      <c r="PBL36" s="40"/>
      <c r="PBM36" s="40"/>
      <c r="PBN36" s="40"/>
      <c r="PBO36" s="19"/>
      <c r="PBP36" s="19"/>
      <c r="PBQ36" s="18"/>
      <c r="PBR36" s="18"/>
      <c r="PBS36" s="39"/>
      <c r="PBT36" s="39"/>
      <c r="PBU36" s="39"/>
      <c r="PBV36" s="39"/>
      <c r="PBW36" s="40"/>
      <c r="PBX36" s="40"/>
      <c r="PBY36" s="40"/>
      <c r="PBZ36" s="40"/>
      <c r="PCA36" s="19"/>
      <c r="PCB36" s="19"/>
      <c r="PCC36" s="18"/>
      <c r="PCD36" s="18"/>
      <c r="PCE36" s="39"/>
      <c r="PCF36" s="39"/>
      <c r="PCG36" s="39"/>
      <c r="PCH36" s="39"/>
      <c r="PCI36" s="40"/>
      <c r="PCJ36" s="40"/>
      <c r="PCK36" s="40"/>
      <c r="PCL36" s="40"/>
      <c r="PCM36" s="19"/>
      <c r="PCN36" s="19"/>
      <c r="PCO36" s="18"/>
      <c r="PCP36" s="18"/>
      <c r="PCQ36" s="39"/>
      <c r="PCR36" s="39"/>
      <c r="PCS36" s="39"/>
      <c r="PCT36" s="39"/>
      <c r="PCU36" s="40"/>
      <c r="PCV36" s="40"/>
      <c r="PCW36" s="40"/>
      <c r="PCX36" s="40"/>
      <c r="PCY36" s="19"/>
      <c r="PCZ36" s="19"/>
      <c r="PDA36" s="18"/>
      <c r="PDB36" s="18"/>
      <c r="PDC36" s="39"/>
      <c r="PDD36" s="39"/>
      <c r="PDE36" s="39"/>
      <c r="PDF36" s="39"/>
      <c r="PDG36" s="40"/>
      <c r="PDH36" s="40"/>
      <c r="PDI36" s="40"/>
      <c r="PDJ36" s="40"/>
      <c r="PDK36" s="19"/>
      <c r="PDL36" s="19"/>
      <c r="PDM36" s="18"/>
      <c r="PDN36" s="18"/>
      <c r="PDO36" s="39"/>
      <c r="PDP36" s="39"/>
      <c r="PDQ36" s="39"/>
      <c r="PDR36" s="39"/>
      <c r="PDS36" s="40"/>
      <c r="PDT36" s="40"/>
      <c r="PDU36" s="40"/>
      <c r="PDV36" s="40"/>
      <c r="PDW36" s="19"/>
      <c r="PDX36" s="19"/>
      <c r="PDY36" s="18"/>
      <c r="PDZ36" s="18"/>
      <c r="PEA36" s="39"/>
      <c r="PEB36" s="39"/>
      <c r="PEC36" s="39"/>
      <c r="PED36" s="39"/>
      <c r="PEE36" s="40"/>
      <c r="PEF36" s="40"/>
      <c r="PEG36" s="40"/>
      <c r="PEH36" s="40"/>
      <c r="PEI36" s="19"/>
      <c r="PEJ36" s="19"/>
      <c r="PEK36" s="18"/>
      <c r="PEL36" s="18"/>
      <c r="PEM36" s="39"/>
      <c r="PEN36" s="39"/>
      <c r="PEO36" s="39"/>
      <c r="PEP36" s="39"/>
      <c r="PEQ36" s="40"/>
      <c r="PER36" s="40"/>
      <c r="PES36" s="40"/>
      <c r="PET36" s="40"/>
      <c r="PEU36" s="19"/>
      <c r="PEV36" s="19"/>
      <c r="PEW36" s="18"/>
      <c r="PEX36" s="18"/>
      <c r="PEY36" s="39"/>
      <c r="PEZ36" s="39"/>
      <c r="PFA36" s="39"/>
      <c r="PFB36" s="39"/>
      <c r="PFC36" s="40"/>
      <c r="PFD36" s="40"/>
      <c r="PFE36" s="40"/>
      <c r="PFF36" s="40"/>
      <c r="PFG36" s="19"/>
      <c r="PFH36" s="19"/>
      <c r="PFI36" s="18"/>
      <c r="PFJ36" s="18"/>
      <c r="PFK36" s="39"/>
      <c r="PFL36" s="39"/>
      <c r="PFM36" s="39"/>
      <c r="PFN36" s="39"/>
      <c r="PFO36" s="40"/>
      <c r="PFP36" s="40"/>
      <c r="PFQ36" s="40"/>
      <c r="PFR36" s="40"/>
      <c r="PFS36" s="19"/>
      <c r="PFT36" s="19"/>
      <c r="PFU36" s="18"/>
      <c r="PFV36" s="18"/>
      <c r="PFW36" s="39"/>
      <c r="PFX36" s="39"/>
      <c r="PFY36" s="39"/>
      <c r="PFZ36" s="39"/>
      <c r="PGA36" s="40"/>
      <c r="PGB36" s="40"/>
      <c r="PGC36" s="40"/>
      <c r="PGD36" s="40"/>
      <c r="PGE36" s="19"/>
      <c r="PGF36" s="19"/>
      <c r="PGG36" s="18"/>
      <c r="PGH36" s="18"/>
      <c r="PGI36" s="39"/>
      <c r="PGJ36" s="39"/>
      <c r="PGK36" s="39"/>
      <c r="PGL36" s="39"/>
      <c r="PGM36" s="40"/>
      <c r="PGN36" s="40"/>
      <c r="PGO36" s="40"/>
      <c r="PGP36" s="40"/>
      <c r="PGQ36" s="19"/>
      <c r="PGR36" s="19"/>
      <c r="PGS36" s="18"/>
      <c r="PGT36" s="18"/>
      <c r="PGU36" s="39"/>
      <c r="PGV36" s="39"/>
      <c r="PGW36" s="39"/>
      <c r="PGX36" s="39"/>
      <c r="PGY36" s="40"/>
      <c r="PGZ36" s="40"/>
      <c r="PHA36" s="40"/>
      <c r="PHB36" s="40"/>
      <c r="PHC36" s="19"/>
      <c r="PHD36" s="19"/>
      <c r="PHE36" s="18"/>
      <c r="PHF36" s="18"/>
      <c r="PHG36" s="39"/>
      <c r="PHH36" s="39"/>
      <c r="PHI36" s="39"/>
      <c r="PHJ36" s="39"/>
      <c r="PHK36" s="40"/>
      <c r="PHL36" s="40"/>
      <c r="PHM36" s="40"/>
      <c r="PHN36" s="40"/>
      <c r="PHO36" s="19"/>
      <c r="PHP36" s="19"/>
      <c r="PHQ36" s="18"/>
      <c r="PHR36" s="18"/>
      <c r="PHS36" s="39"/>
      <c r="PHT36" s="39"/>
      <c r="PHU36" s="39"/>
      <c r="PHV36" s="39"/>
      <c r="PHW36" s="40"/>
      <c r="PHX36" s="40"/>
      <c r="PHY36" s="40"/>
      <c r="PHZ36" s="40"/>
      <c r="PIA36" s="19"/>
      <c r="PIB36" s="19"/>
      <c r="PIC36" s="18"/>
      <c r="PID36" s="18"/>
      <c r="PIE36" s="39"/>
      <c r="PIF36" s="39"/>
      <c r="PIG36" s="39"/>
      <c r="PIH36" s="39"/>
      <c r="PII36" s="40"/>
      <c r="PIJ36" s="40"/>
      <c r="PIK36" s="40"/>
      <c r="PIL36" s="40"/>
      <c r="PIM36" s="19"/>
      <c r="PIN36" s="19"/>
      <c r="PIO36" s="18"/>
      <c r="PIP36" s="18"/>
      <c r="PIQ36" s="39"/>
      <c r="PIR36" s="39"/>
      <c r="PIS36" s="39"/>
      <c r="PIT36" s="39"/>
      <c r="PIU36" s="40"/>
      <c r="PIV36" s="40"/>
      <c r="PIW36" s="40"/>
      <c r="PIX36" s="40"/>
      <c r="PIY36" s="19"/>
      <c r="PIZ36" s="19"/>
      <c r="PJA36" s="18"/>
      <c r="PJB36" s="18"/>
      <c r="PJC36" s="39"/>
      <c r="PJD36" s="39"/>
      <c r="PJE36" s="39"/>
      <c r="PJF36" s="39"/>
      <c r="PJG36" s="40"/>
      <c r="PJH36" s="40"/>
      <c r="PJI36" s="40"/>
      <c r="PJJ36" s="40"/>
      <c r="PJK36" s="19"/>
      <c r="PJL36" s="19"/>
      <c r="PJM36" s="18"/>
      <c r="PJN36" s="18"/>
      <c r="PJO36" s="39"/>
      <c r="PJP36" s="39"/>
      <c r="PJQ36" s="39"/>
      <c r="PJR36" s="39"/>
      <c r="PJS36" s="40"/>
      <c r="PJT36" s="40"/>
      <c r="PJU36" s="40"/>
      <c r="PJV36" s="40"/>
      <c r="PJW36" s="19"/>
      <c r="PJX36" s="19"/>
      <c r="PJY36" s="18"/>
      <c r="PJZ36" s="18"/>
      <c r="PKA36" s="39"/>
      <c r="PKB36" s="39"/>
      <c r="PKC36" s="39"/>
      <c r="PKD36" s="39"/>
      <c r="PKE36" s="40"/>
      <c r="PKF36" s="40"/>
      <c r="PKG36" s="40"/>
      <c r="PKH36" s="40"/>
      <c r="PKI36" s="19"/>
      <c r="PKJ36" s="19"/>
      <c r="PKK36" s="18"/>
      <c r="PKL36" s="18"/>
      <c r="PKM36" s="39"/>
      <c r="PKN36" s="39"/>
      <c r="PKO36" s="39"/>
      <c r="PKP36" s="39"/>
      <c r="PKQ36" s="40"/>
      <c r="PKR36" s="40"/>
      <c r="PKS36" s="40"/>
      <c r="PKT36" s="40"/>
      <c r="PKU36" s="19"/>
      <c r="PKV36" s="19"/>
      <c r="PKW36" s="18"/>
      <c r="PKX36" s="18"/>
      <c r="PKY36" s="39"/>
      <c r="PKZ36" s="39"/>
      <c r="PLA36" s="39"/>
      <c r="PLB36" s="39"/>
      <c r="PLC36" s="40"/>
      <c r="PLD36" s="40"/>
      <c r="PLE36" s="40"/>
      <c r="PLF36" s="40"/>
      <c r="PLG36" s="19"/>
      <c r="PLH36" s="19"/>
      <c r="PLI36" s="18"/>
      <c r="PLJ36" s="18"/>
      <c r="PLK36" s="39"/>
      <c r="PLL36" s="39"/>
      <c r="PLM36" s="39"/>
      <c r="PLN36" s="39"/>
      <c r="PLO36" s="40"/>
      <c r="PLP36" s="40"/>
      <c r="PLQ36" s="40"/>
      <c r="PLR36" s="40"/>
      <c r="PLS36" s="19"/>
      <c r="PLT36" s="19"/>
      <c r="PLU36" s="18"/>
      <c r="PLV36" s="18"/>
      <c r="PLW36" s="39"/>
      <c r="PLX36" s="39"/>
      <c r="PLY36" s="39"/>
      <c r="PLZ36" s="39"/>
      <c r="PMA36" s="40"/>
      <c r="PMB36" s="40"/>
      <c r="PMC36" s="40"/>
      <c r="PMD36" s="40"/>
      <c r="PME36" s="19"/>
      <c r="PMF36" s="19"/>
      <c r="PMG36" s="18"/>
      <c r="PMH36" s="18"/>
      <c r="PMI36" s="39"/>
      <c r="PMJ36" s="39"/>
      <c r="PMK36" s="39"/>
      <c r="PML36" s="39"/>
      <c r="PMM36" s="40"/>
      <c r="PMN36" s="40"/>
      <c r="PMO36" s="40"/>
      <c r="PMP36" s="40"/>
      <c r="PMQ36" s="19"/>
      <c r="PMR36" s="19"/>
      <c r="PMS36" s="18"/>
      <c r="PMT36" s="18"/>
      <c r="PMU36" s="39"/>
      <c r="PMV36" s="39"/>
      <c r="PMW36" s="39"/>
      <c r="PMX36" s="39"/>
      <c r="PMY36" s="40"/>
      <c r="PMZ36" s="40"/>
      <c r="PNA36" s="40"/>
      <c r="PNB36" s="40"/>
      <c r="PNC36" s="19"/>
      <c r="PND36" s="19"/>
      <c r="PNE36" s="18"/>
      <c r="PNF36" s="18"/>
      <c r="PNG36" s="39"/>
      <c r="PNH36" s="39"/>
      <c r="PNI36" s="39"/>
      <c r="PNJ36" s="39"/>
      <c r="PNK36" s="40"/>
      <c r="PNL36" s="40"/>
      <c r="PNM36" s="40"/>
      <c r="PNN36" s="40"/>
      <c r="PNO36" s="19"/>
      <c r="PNP36" s="19"/>
      <c r="PNQ36" s="18"/>
      <c r="PNR36" s="18"/>
      <c r="PNS36" s="39"/>
      <c r="PNT36" s="39"/>
      <c r="PNU36" s="39"/>
      <c r="PNV36" s="39"/>
      <c r="PNW36" s="40"/>
      <c r="PNX36" s="40"/>
      <c r="PNY36" s="40"/>
      <c r="PNZ36" s="40"/>
      <c r="POA36" s="19"/>
      <c r="POB36" s="19"/>
      <c r="POC36" s="18"/>
      <c r="POD36" s="18"/>
      <c r="POE36" s="39"/>
      <c r="POF36" s="39"/>
      <c r="POG36" s="39"/>
      <c r="POH36" s="39"/>
      <c r="POI36" s="40"/>
      <c r="POJ36" s="40"/>
      <c r="POK36" s="40"/>
      <c r="POL36" s="40"/>
      <c r="POM36" s="19"/>
      <c r="PON36" s="19"/>
      <c r="POO36" s="18"/>
      <c r="POP36" s="18"/>
      <c r="POQ36" s="39"/>
      <c r="POR36" s="39"/>
      <c r="POS36" s="39"/>
      <c r="POT36" s="39"/>
      <c r="POU36" s="40"/>
      <c r="POV36" s="40"/>
      <c r="POW36" s="40"/>
      <c r="POX36" s="40"/>
      <c r="POY36" s="19"/>
      <c r="POZ36" s="19"/>
      <c r="PPA36" s="18"/>
      <c r="PPB36" s="18"/>
      <c r="PPC36" s="39"/>
      <c r="PPD36" s="39"/>
      <c r="PPE36" s="39"/>
      <c r="PPF36" s="39"/>
      <c r="PPG36" s="40"/>
      <c r="PPH36" s="40"/>
      <c r="PPI36" s="40"/>
      <c r="PPJ36" s="40"/>
      <c r="PPK36" s="19"/>
      <c r="PPL36" s="19"/>
      <c r="PPM36" s="18"/>
      <c r="PPN36" s="18"/>
      <c r="PPO36" s="39"/>
      <c r="PPP36" s="39"/>
      <c r="PPQ36" s="39"/>
      <c r="PPR36" s="39"/>
      <c r="PPS36" s="40"/>
      <c r="PPT36" s="40"/>
      <c r="PPU36" s="40"/>
      <c r="PPV36" s="40"/>
      <c r="PPW36" s="19"/>
      <c r="PPX36" s="19"/>
      <c r="PPY36" s="18"/>
      <c r="PPZ36" s="18"/>
      <c r="PQA36" s="39"/>
      <c r="PQB36" s="39"/>
      <c r="PQC36" s="39"/>
      <c r="PQD36" s="39"/>
      <c r="PQE36" s="40"/>
      <c r="PQF36" s="40"/>
      <c r="PQG36" s="40"/>
      <c r="PQH36" s="40"/>
      <c r="PQI36" s="19"/>
      <c r="PQJ36" s="19"/>
      <c r="PQK36" s="18"/>
      <c r="PQL36" s="18"/>
      <c r="PQM36" s="39"/>
      <c r="PQN36" s="39"/>
      <c r="PQO36" s="39"/>
      <c r="PQP36" s="39"/>
      <c r="PQQ36" s="40"/>
      <c r="PQR36" s="40"/>
      <c r="PQS36" s="40"/>
      <c r="PQT36" s="40"/>
      <c r="PQU36" s="19"/>
      <c r="PQV36" s="19"/>
      <c r="PQW36" s="18"/>
      <c r="PQX36" s="18"/>
      <c r="PQY36" s="39"/>
      <c r="PQZ36" s="39"/>
      <c r="PRA36" s="39"/>
      <c r="PRB36" s="39"/>
      <c r="PRC36" s="40"/>
      <c r="PRD36" s="40"/>
      <c r="PRE36" s="40"/>
      <c r="PRF36" s="40"/>
      <c r="PRG36" s="19"/>
      <c r="PRH36" s="19"/>
      <c r="PRI36" s="18"/>
      <c r="PRJ36" s="18"/>
      <c r="PRK36" s="39"/>
      <c r="PRL36" s="39"/>
      <c r="PRM36" s="39"/>
      <c r="PRN36" s="39"/>
      <c r="PRO36" s="40"/>
      <c r="PRP36" s="40"/>
      <c r="PRQ36" s="40"/>
      <c r="PRR36" s="40"/>
      <c r="PRS36" s="19"/>
      <c r="PRT36" s="19"/>
      <c r="PRU36" s="18"/>
      <c r="PRV36" s="18"/>
      <c r="PRW36" s="39"/>
      <c r="PRX36" s="39"/>
      <c r="PRY36" s="39"/>
      <c r="PRZ36" s="39"/>
      <c r="PSA36" s="40"/>
      <c r="PSB36" s="40"/>
      <c r="PSC36" s="40"/>
      <c r="PSD36" s="40"/>
      <c r="PSE36" s="19"/>
      <c r="PSF36" s="19"/>
      <c r="PSG36" s="18"/>
      <c r="PSH36" s="18"/>
      <c r="PSI36" s="39"/>
      <c r="PSJ36" s="39"/>
      <c r="PSK36" s="39"/>
      <c r="PSL36" s="39"/>
      <c r="PSM36" s="40"/>
      <c r="PSN36" s="40"/>
      <c r="PSO36" s="40"/>
      <c r="PSP36" s="40"/>
      <c r="PSQ36" s="19"/>
      <c r="PSR36" s="19"/>
      <c r="PSS36" s="18"/>
      <c r="PST36" s="18"/>
      <c r="PSU36" s="39"/>
      <c r="PSV36" s="39"/>
      <c r="PSW36" s="39"/>
      <c r="PSX36" s="39"/>
      <c r="PSY36" s="40"/>
      <c r="PSZ36" s="40"/>
      <c r="PTA36" s="40"/>
      <c r="PTB36" s="40"/>
      <c r="PTC36" s="19"/>
      <c r="PTD36" s="19"/>
      <c r="PTE36" s="18"/>
      <c r="PTF36" s="18"/>
      <c r="PTG36" s="39"/>
      <c r="PTH36" s="39"/>
      <c r="PTI36" s="39"/>
      <c r="PTJ36" s="39"/>
      <c r="PTK36" s="40"/>
      <c r="PTL36" s="40"/>
      <c r="PTM36" s="40"/>
      <c r="PTN36" s="40"/>
      <c r="PTO36" s="19"/>
      <c r="PTP36" s="19"/>
      <c r="PTQ36" s="18"/>
      <c r="PTR36" s="18"/>
      <c r="PTS36" s="39"/>
      <c r="PTT36" s="39"/>
      <c r="PTU36" s="39"/>
      <c r="PTV36" s="39"/>
      <c r="PTW36" s="40"/>
      <c r="PTX36" s="40"/>
      <c r="PTY36" s="40"/>
      <c r="PTZ36" s="40"/>
      <c r="PUA36" s="19"/>
      <c r="PUB36" s="19"/>
      <c r="PUC36" s="18"/>
      <c r="PUD36" s="18"/>
      <c r="PUE36" s="39"/>
      <c r="PUF36" s="39"/>
      <c r="PUG36" s="39"/>
      <c r="PUH36" s="39"/>
      <c r="PUI36" s="40"/>
      <c r="PUJ36" s="40"/>
      <c r="PUK36" s="40"/>
      <c r="PUL36" s="40"/>
      <c r="PUM36" s="19"/>
      <c r="PUN36" s="19"/>
      <c r="PUO36" s="18"/>
      <c r="PUP36" s="18"/>
      <c r="PUQ36" s="39"/>
      <c r="PUR36" s="39"/>
      <c r="PUS36" s="39"/>
      <c r="PUT36" s="39"/>
      <c r="PUU36" s="40"/>
      <c r="PUV36" s="40"/>
      <c r="PUW36" s="40"/>
      <c r="PUX36" s="40"/>
      <c r="PUY36" s="19"/>
      <c r="PUZ36" s="19"/>
      <c r="PVA36" s="18"/>
      <c r="PVB36" s="18"/>
      <c r="PVC36" s="39"/>
      <c r="PVD36" s="39"/>
      <c r="PVE36" s="39"/>
      <c r="PVF36" s="39"/>
      <c r="PVG36" s="40"/>
      <c r="PVH36" s="40"/>
      <c r="PVI36" s="40"/>
      <c r="PVJ36" s="40"/>
      <c r="PVK36" s="19"/>
      <c r="PVL36" s="19"/>
      <c r="PVM36" s="18"/>
      <c r="PVN36" s="18"/>
      <c r="PVO36" s="39"/>
      <c r="PVP36" s="39"/>
      <c r="PVQ36" s="39"/>
      <c r="PVR36" s="39"/>
      <c r="PVS36" s="40"/>
      <c r="PVT36" s="40"/>
      <c r="PVU36" s="40"/>
      <c r="PVV36" s="40"/>
      <c r="PVW36" s="19"/>
      <c r="PVX36" s="19"/>
      <c r="PVY36" s="18"/>
      <c r="PVZ36" s="18"/>
      <c r="PWA36" s="39"/>
      <c r="PWB36" s="39"/>
      <c r="PWC36" s="39"/>
      <c r="PWD36" s="39"/>
      <c r="PWE36" s="40"/>
      <c r="PWF36" s="40"/>
      <c r="PWG36" s="40"/>
      <c r="PWH36" s="40"/>
      <c r="PWI36" s="19"/>
      <c r="PWJ36" s="19"/>
      <c r="PWK36" s="18"/>
      <c r="PWL36" s="18"/>
      <c r="PWM36" s="39"/>
      <c r="PWN36" s="39"/>
      <c r="PWO36" s="39"/>
      <c r="PWP36" s="39"/>
      <c r="PWQ36" s="40"/>
      <c r="PWR36" s="40"/>
      <c r="PWS36" s="40"/>
      <c r="PWT36" s="40"/>
      <c r="PWU36" s="19"/>
      <c r="PWV36" s="19"/>
      <c r="PWW36" s="18"/>
      <c r="PWX36" s="18"/>
      <c r="PWY36" s="39"/>
      <c r="PWZ36" s="39"/>
      <c r="PXA36" s="39"/>
      <c r="PXB36" s="39"/>
      <c r="PXC36" s="40"/>
      <c r="PXD36" s="40"/>
      <c r="PXE36" s="40"/>
      <c r="PXF36" s="40"/>
      <c r="PXG36" s="19"/>
      <c r="PXH36" s="19"/>
      <c r="PXI36" s="18"/>
      <c r="PXJ36" s="18"/>
      <c r="PXK36" s="39"/>
      <c r="PXL36" s="39"/>
      <c r="PXM36" s="39"/>
      <c r="PXN36" s="39"/>
      <c r="PXO36" s="40"/>
      <c r="PXP36" s="40"/>
      <c r="PXQ36" s="40"/>
      <c r="PXR36" s="40"/>
      <c r="PXS36" s="19"/>
      <c r="PXT36" s="19"/>
      <c r="PXU36" s="18"/>
      <c r="PXV36" s="18"/>
      <c r="PXW36" s="39"/>
      <c r="PXX36" s="39"/>
      <c r="PXY36" s="39"/>
      <c r="PXZ36" s="39"/>
      <c r="PYA36" s="40"/>
      <c r="PYB36" s="40"/>
      <c r="PYC36" s="40"/>
      <c r="PYD36" s="40"/>
      <c r="PYE36" s="19"/>
      <c r="PYF36" s="19"/>
      <c r="PYG36" s="18"/>
      <c r="PYH36" s="18"/>
      <c r="PYI36" s="39"/>
      <c r="PYJ36" s="39"/>
      <c r="PYK36" s="39"/>
      <c r="PYL36" s="39"/>
      <c r="PYM36" s="40"/>
      <c r="PYN36" s="40"/>
      <c r="PYO36" s="40"/>
      <c r="PYP36" s="40"/>
      <c r="PYQ36" s="19"/>
      <c r="PYR36" s="19"/>
      <c r="PYS36" s="18"/>
      <c r="PYT36" s="18"/>
      <c r="PYU36" s="39"/>
      <c r="PYV36" s="39"/>
      <c r="PYW36" s="39"/>
      <c r="PYX36" s="39"/>
      <c r="PYY36" s="40"/>
      <c r="PYZ36" s="40"/>
      <c r="PZA36" s="40"/>
      <c r="PZB36" s="40"/>
      <c r="PZC36" s="19"/>
      <c r="PZD36" s="19"/>
      <c r="PZE36" s="18"/>
      <c r="PZF36" s="18"/>
      <c r="PZG36" s="39"/>
      <c r="PZH36" s="39"/>
      <c r="PZI36" s="39"/>
      <c r="PZJ36" s="39"/>
      <c r="PZK36" s="40"/>
      <c r="PZL36" s="40"/>
      <c r="PZM36" s="40"/>
      <c r="PZN36" s="40"/>
      <c r="PZO36" s="19"/>
      <c r="PZP36" s="19"/>
      <c r="PZQ36" s="18"/>
      <c r="PZR36" s="18"/>
      <c r="PZS36" s="39"/>
      <c r="PZT36" s="39"/>
      <c r="PZU36" s="39"/>
      <c r="PZV36" s="39"/>
      <c r="PZW36" s="40"/>
      <c r="PZX36" s="40"/>
      <c r="PZY36" s="40"/>
      <c r="PZZ36" s="40"/>
      <c r="QAA36" s="19"/>
      <c r="QAB36" s="19"/>
      <c r="QAC36" s="18"/>
      <c r="QAD36" s="18"/>
      <c r="QAE36" s="39"/>
      <c r="QAF36" s="39"/>
      <c r="QAG36" s="39"/>
      <c r="QAH36" s="39"/>
      <c r="QAI36" s="40"/>
      <c r="QAJ36" s="40"/>
      <c r="QAK36" s="40"/>
      <c r="QAL36" s="40"/>
      <c r="QAM36" s="19"/>
      <c r="QAN36" s="19"/>
      <c r="QAO36" s="18"/>
      <c r="QAP36" s="18"/>
      <c r="QAQ36" s="39"/>
      <c r="QAR36" s="39"/>
      <c r="QAS36" s="39"/>
      <c r="QAT36" s="39"/>
      <c r="QAU36" s="40"/>
      <c r="QAV36" s="40"/>
      <c r="QAW36" s="40"/>
      <c r="QAX36" s="40"/>
      <c r="QAY36" s="19"/>
      <c r="QAZ36" s="19"/>
      <c r="QBA36" s="18"/>
      <c r="QBB36" s="18"/>
      <c r="QBC36" s="39"/>
      <c r="QBD36" s="39"/>
      <c r="QBE36" s="39"/>
      <c r="QBF36" s="39"/>
      <c r="QBG36" s="40"/>
      <c r="QBH36" s="40"/>
      <c r="QBI36" s="40"/>
      <c r="QBJ36" s="40"/>
      <c r="QBK36" s="19"/>
      <c r="QBL36" s="19"/>
      <c r="QBM36" s="18"/>
      <c r="QBN36" s="18"/>
      <c r="QBO36" s="39"/>
      <c r="QBP36" s="39"/>
      <c r="QBQ36" s="39"/>
      <c r="QBR36" s="39"/>
      <c r="QBS36" s="40"/>
      <c r="QBT36" s="40"/>
      <c r="QBU36" s="40"/>
      <c r="QBV36" s="40"/>
      <c r="QBW36" s="19"/>
      <c r="QBX36" s="19"/>
      <c r="QBY36" s="18"/>
      <c r="QBZ36" s="18"/>
      <c r="QCA36" s="39"/>
      <c r="QCB36" s="39"/>
      <c r="QCC36" s="39"/>
      <c r="QCD36" s="39"/>
      <c r="QCE36" s="40"/>
      <c r="QCF36" s="40"/>
      <c r="QCG36" s="40"/>
      <c r="QCH36" s="40"/>
      <c r="QCI36" s="19"/>
      <c r="QCJ36" s="19"/>
      <c r="QCK36" s="18"/>
      <c r="QCL36" s="18"/>
      <c r="QCM36" s="39"/>
      <c r="QCN36" s="39"/>
      <c r="QCO36" s="39"/>
      <c r="QCP36" s="39"/>
      <c r="QCQ36" s="40"/>
      <c r="QCR36" s="40"/>
      <c r="QCS36" s="40"/>
      <c r="QCT36" s="40"/>
      <c r="QCU36" s="19"/>
      <c r="QCV36" s="19"/>
      <c r="QCW36" s="18"/>
      <c r="QCX36" s="18"/>
      <c r="QCY36" s="39"/>
      <c r="QCZ36" s="39"/>
      <c r="QDA36" s="39"/>
      <c r="QDB36" s="39"/>
      <c r="QDC36" s="40"/>
      <c r="QDD36" s="40"/>
      <c r="QDE36" s="40"/>
      <c r="QDF36" s="40"/>
      <c r="QDG36" s="19"/>
      <c r="QDH36" s="19"/>
      <c r="QDI36" s="18"/>
      <c r="QDJ36" s="18"/>
      <c r="QDK36" s="39"/>
      <c r="QDL36" s="39"/>
      <c r="QDM36" s="39"/>
      <c r="QDN36" s="39"/>
      <c r="QDO36" s="40"/>
      <c r="QDP36" s="40"/>
      <c r="QDQ36" s="40"/>
      <c r="QDR36" s="40"/>
      <c r="QDS36" s="19"/>
      <c r="QDT36" s="19"/>
      <c r="QDU36" s="18"/>
      <c r="QDV36" s="18"/>
      <c r="QDW36" s="39"/>
      <c r="QDX36" s="39"/>
      <c r="QDY36" s="39"/>
      <c r="QDZ36" s="39"/>
      <c r="QEA36" s="40"/>
      <c r="QEB36" s="40"/>
      <c r="QEC36" s="40"/>
      <c r="QED36" s="40"/>
      <c r="QEE36" s="19"/>
      <c r="QEF36" s="19"/>
      <c r="QEG36" s="18"/>
      <c r="QEH36" s="18"/>
      <c r="QEI36" s="39"/>
      <c r="QEJ36" s="39"/>
      <c r="QEK36" s="39"/>
      <c r="QEL36" s="39"/>
      <c r="QEM36" s="40"/>
      <c r="QEN36" s="40"/>
      <c r="QEO36" s="40"/>
      <c r="QEP36" s="40"/>
      <c r="QEQ36" s="19"/>
      <c r="QER36" s="19"/>
      <c r="QES36" s="18"/>
      <c r="QET36" s="18"/>
      <c r="QEU36" s="39"/>
      <c r="QEV36" s="39"/>
      <c r="QEW36" s="39"/>
      <c r="QEX36" s="39"/>
      <c r="QEY36" s="40"/>
      <c r="QEZ36" s="40"/>
      <c r="QFA36" s="40"/>
      <c r="QFB36" s="40"/>
      <c r="QFC36" s="19"/>
      <c r="QFD36" s="19"/>
      <c r="QFE36" s="18"/>
      <c r="QFF36" s="18"/>
      <c r="QFG36" s="39"/>
      <c r="QFH36" s="39"/>
      <c r="QFI36" s="39"/>
      <c r="QFJ36" s="39"/>
      <c r="QFK36" s="40"/>
      <c r="QFL36" s="40"/>
      <c r="QFM36" s="40"/>
      <c r="QFN36" s="40"/>
      <c r="QFO36" s="19"/>
      <c r="QFP36" s="19"/>
      <c r="QFQ36" s="18"/>
      <c r="QFR36" s="18"/>
      <c r="QFS36" s="39"/>
      <c r="QFT36" s="39"/>
      <c r="QFU36" s="39"/>
      <c r="QFV36" s="39"/>
      <c r="QFW36" s="40"/>
      <c r="QFX36" s="40"/>
      <c r="QFY36" s="40"/>
      <c r="QFZ36" s="40"/>
      <c r="QGA36" s="19"/>
      <c r="QGB36" s="19"/>
      <c r="QGC36" s="18"/>
      <c r="QGD36" s="18"/>
      <c r="QGE36" s="39"/>
      <c r="QGF36" s="39"/>
      <c r="QGG36" s="39"/>
      <c r="QGH36" s="39"/>
      <c r="QGI36" s="40"/>
      <c r="QGJ36" s="40"/>
      <c r="QGK36" s="40"/>
      <c r="QGL36" s="40"/>
      <c r="QGM36" s="19"/>
      <c r="QGN36" s="19"/>
      <c r="QGO36" s="18"/>
      <c r="QGP36" s="18"/>
      <c r="QGQ36" s="39"/>
      <c r="QGR36" s="39"/>
      <c r="QGS36" s="39"/>
      <c r="QGT36" s="39"/>
      <c r="QGU36" s="40"/>
      <c r="QGV36" s="40"/>
      <c r="QGW36" s="40"/>
      <c r="QGX36" s="40"/>
      <c r="QGY36" s="19"/>
      <c r="QGZ36" s="19"/>
      <c r="QHA36" s="18"/>
      <c r="QHB36" s="18"/>
      <c r="QHC36" s="39"/>
      <c r="QHD36" s="39"/>
      <c r="QHE36" s="39"/>
      <c r="QHF36" s="39"/>
      <c r="QHG36" s="40"/>
      <c r="QHH36" s="40"/>
      <c r="QHI36" s="40"/>
      <c r="QHJ36" s="40"/>
      <c r="QHK36" s="19"/>
      <c r="QHL36" s="19"/>
      <c r="QHM36" s="18"/>
      <c r="QHN36" s="18"/>
      <c r="QHO36" s="39"/>
      <c r="QHP36" s="39"/>
      <c r="QHQ36" s="39"/>
      <c r="QHR36" s="39"/>
      <c r="QHS36" s="40"/>
      <c r="QHT36" s="40"/>
      <c r="QHU36" s="40"/>
      <c r="QHV36" s="40"/>
      <c r="QHW36" s="19"/>
      <c r="QHX36" s="19"/>
      <c r="QHY36" s="18"/>
      <c r="QHZ36" s="18"/>
      <c r="QIA36" s="39"/>
      <c r="QIB36" s="39"/>
      <c r="QIC36" s="39"/>
      <c r="QID36" s="39"/>
      <c r="QIE36" s="40"/>
      <c r="QIF36" s="40"/>
      <c r="QIG36" s="40"/>
      <c r="QIH36" s="40"/>
      <c r="QII36" s="19"/>
      <c r="QIJ36" s="19"/>
      <c r="QIK36" s="18"/>
      <c r="QIL36" s="18"/>
      <c r="QIM36" s="39"/>
      <c r="QIN36" s="39"/>
      <c r="QIO36" s="39"/>
      <c r="QIP36" s="39"/>
      <c r="QIQ36" s="40"/>
      <c r="QIR36" s="40"/>
      <c r="QIS36" s="40"/>
      <c r="QIT36" s="40"/>
      <c r="QIU36" s="19"/>
      <c r="QIV36" s="19"/>
      <c r="QIW36" s="18"/>
      <c r="QIX36" s="18"/>
      <c r="QIY36" s="39"/>
      <c r="QIZ36" s="39"/>
      <c r="QJA36" s="39"/>
      <c r="QJB36" s="39"/>
      <c r="QJC36" s="40"/>
      <c r="QJD36" s="40"/>
      <c r="QJE36" s="40"/>
      <c r="QJF36" s="40"/>
      <c r="QJG36" s="19"/>
      <c r="QJH36" s="19"/>
      <c r="QJI36" s="18"/>
      <c r="QJJ36" s="18"/>
      <c r="QJK36" s="39"/>
      <c r="QJL36" s="39"/>
      <c r="QJM36" s="39"/>
      <c r="QJN36" s="39"/>
      <c r="QJO36" s="40"/>
      <c r="QJP36" s="40"/>
      <c r="QJQ36" s="40"/>
      <c r="QJR36" s="40"/>
      <c r="QJS36" s="19"/>
      <c r="QJT36" s="19"/>
      <c r="QJU36" s="18"/>
      <c r="QJV36" s="18"/>
      <c r="QJW36" s="39"/>
      <c r="QJX36" s="39"/>
      <c r="QJY36" s="39"/>
      <c r="QJZ36" s="39"/>
      <c r="QKA36" s="40"/>
      <c r="QKB36" s="40"/>
      <c r="QKC36" s="40"/>
      <c r="QKD36" s="40"/>
      <c r="QKE36" s="19"/>
      <c r="QKF36" s="19"/>
      <c r="QKG36" s="18"/>
      <c r="QKH36" s="18"/>
      <c r="QKI36" s="39"/>
      <c r="QKJ36" s="39"/>
      <c r="QKK36" s="39"/>
      <c r="QKL36" s="39"/>
      <c r="QKM36" s="40"/>
      <c r="QKN36" s="40"/>
      <c r="QKO36" s="40"/>
      <c r="QKP36" s="40"/>
      <c r="QKQ36" s="19"/>
      <c r="QKR36" s="19"/>
      <c r="QKS36" s="18"/>
      <c r="QKT36" s="18"/>
      <c r="QKU36" s="39"/>
      <c r="QKV36" s="39"/>
      <c r="QKW36" s="39"/>
      <c r="QKX36" s="39"/>
      <c r="QKY36" s="40"/>
      <c r="QKZ36" s="40"/>
      <c r="QLA36" s="40"/>
      <c r="QLB36" s="40"/>
      <c r="QLC36" s="19"/>
      <c r="QLD36" s="19"/>
      <c r="QLE36" s="18"/>
      <c r="QLF36" s="18"/>
      <c r="QLG36" s="39"/>
      <c r="QLH36" s="39"/>
      <c r="QLI36" s="39"/>
      <c r="QLJ36" s="39"/>
      <c r="QLK36" s="40"/>
      <c r="QLL36" s="40"/>
      <c r="QLM36" s="40"/>
      <c r="QLN36" s="40"/>
      <c r="QLO36" s="19"/>
      <c r="QLP36" s="19"/>
      <c r="QLQ36" s="18"/>
      <c r="QLR36" s="18"/>
      <c r="QLS36" s="39"/>
      <c r="QLT36" s="39"/>
      <c r="QLU36" s="39"/>
      <c r="QLV36" s="39"/>
      <c r="QLW36" s="40"/>
      <c r="QLX36" s="40"/>
      <c r="QLY36" s="40"/>
      <c r="QLZ36" s="40"/>
      <c r="QMA36" s="19"/>
      <c r="QMB36" s="19"/>
      <c r="QMC36" s="18"/>
      <c r="QMD36" s="18"/>
      <c r="QME36" s="39"/>
      <c r="QMF36" s="39"/>
      <c r="QMG36" s="39"/>
      <c r="QMH36" s="39"/>
      <c r="QMI36" s="40"/>
      <c r="QMJ36" s="40"/>
      <c r="QMK36" s="40"/>
      <c r="QML36" s="40"/>
      <c r="QMM36" s="19"/>
      <c r="QMN36" s="19"/>
      <c r="QMO36" s="18"/>
      <c r="QMP36" s="18"/>
      <c r="QMQ36" s="39"/>
      <c r="QMR36" s="39"/>
      <c r="QMS36" s="39"/>
      <c r="QMT36" s="39"/>
      <c r="QMU36" s="40"/>
      <c r="QMV36" s="40"/>
      <c r="QMW36" s="40"/>
      <c r="QMX36" s="40"/>
      <c r="QMY36" s="19"/>
      <c r="QMZ36" s="19"/>
      <c r="QNA36" s="18"/>
      <c r="QNB36" s="18"/>
      <c r="QNC36" s="39"/>
      <c r="QND36" s="39"/>
      <c r="QNE36" s="39"/>
      <c r="QNF36" s="39"/>
      <c r="QNG36" s="40"/>
      <c r="QNH36" s="40"/>
      <c r="QNI36" s="40"/>
      <c r="QNJ36" s="40"/>
      <c r="QNK36" s="19"/>
      <c r="QNL36" s="19"/>
      <c r="QNM36" s="18"/>
      <c r="QNN36" s="18"/>
      <c r="QNO36" s="39"/>
      <c r="QNP36" s="39"/>
      <c r="QNQ36" s="39"/>
      <c r="QNR36" s="39"/>
      <c r="QNS36" s="40"/>
      <c r="QNT36" s="40"/>
      <c r="QNU36" s="40"/>
      <c r="QNV36" s="40"/>
      <c r="QNW36" s="19"/>
      <c r="QNX36" s="19"/>
      <c r="QNY36" s="18"/>
      <c r="QNZ36" s="18"/>
      <c r="QOA36" s="39"/>
      <c r="QOB36" s="39"/>
      <c r="QOC36" s="39"/>
      <c r="QOD36" s="39"/>
      <c r="QOE36" s="40"/>
      <c r="QOF36" s="40"/>
      <c r="QOG36" s="40"/>
      <c r="QOH36" s="40"/>
      <c r="QOI36" s="19"/>
      <c r="QOJ36" s="19"/>
      <c r="QOK36" s="18"/>
      <c r="QOL36" s="18"/>
      <c r="QOM36" s="39"/>
      <c r="QON36" s="39"/>
      <c r="QOO36" s="39"/>
      <c r="QOP36" s="39"/>
      <c r="QOQ36" s="40"/>
      <c r="QOR36" s="40"/>
      <c r="QOS36" s="40"/>
      <c r="QOT36" s="40"/>
      <c r="QOU36" s="19"/>
      <c r="QOV36" s="19"/>
      <c r="QOW36" s="18"/>
      <c r="QOX36" s="18"/>
      <c r="QOY36" s="39"/>
      <c r="QOZ36" s="39"/>
      <c r="QPA36" s="39"/>
      <c r="QPB36" s="39"/>
      <c r="QPC36" s="40"/>
      <c r="QPD36" s="40"/>
      <c r="QPE36" s="40"/>
      <c r="QPF36" s="40"/>
      <c r="QPG36" s="19"/>
      <c r="QPH36" s="19"/>
      <c r="QPI36" s="18"/>
      <c r="QPJ36" s="18"/>
      <c r="QPK36" s="39"/>
      <c r="QPL36" s="39"/>
      <c r="QPM36" s="39"/>
      <c r="QPN36" s="39"/>
      <c r="QPO36" s="40"/>
      <c r="QPP36" s="40"/>
      <c r="QPQ36" s="40"/>
      <c r="QPR36" s="40"/>
      <c r="QPS36" s="19"/>
      <c r="QPT36" s="19"/>
      <c r="QPU36" s="18"/>
      <c r="QPV36" s="18"/>
      <c r="QPW36" s="39"/>
      <c r="QPX36" s="39"/>
      <c r="QPY36" s="39"/>
      <c r="QPZ36" s="39"/>
      <c r="QQA36" s="40"/>
      <c r="QQB36" s="40"/>
      <c r="QQC36" s="40"/>
      <c r="QQD36" s="40"/>
      <c r="QQE36" s="19"/>
      <c r="QQF36" s="19"/>
      <c r="QQG36" s="18"/>
      <c r="QQH36" s="18"/>
      <c r="QQI36" s="39"/>
      <c r="QQJ36" s="39"/>
      <c r="QQK36" s="39"/>
      <c r="QQL36" s="39"/>
      <c r="QQM36" s="40"/>
      <c r="QQN36" s="40"/>
      <c r="QQO36" s="40"/>
      <c r="QQP36" s="40"/>
      <c r="QQQ36" s="19"/>
      <c r="QQR36" s="19"/>
      <c r="QQS36" s="18"/>
      <c r="QQT36" s="18"/>
      <c r="QQU36" s="39"/>
      <c r="QQV36" s="39"/>
      <c r="QQW36" s="39"/>
      <c r="QQX36" s="39"/>
      <c r="QQY36" s="40"/>
      <c r="QQZ36" s="40"/>
      <c r="QRA36" s="40"/>
      <c r="QRB36" s="40"/>
      <c r="QRC36" s="19"/>
      <c r="QRD36" s="19"/>
      <c r="QRE36" s="18"/>
      <c r="QRF36" s="18"/>
      <c r="QRG36" s="39"/>
      <c r="QRH36" s="39"/>
      <c r="QRI36" s="39"/>
      <c r="QRJ36" s="39"/>
      <c r="QRK36" s="40"/>
      <c r="QRL36" s="40"/>
      <c r="QRM36" s="40"/>
      <c r="QRN36" s="40"/>
      <c r="QRO36" s="19"/>
      <c r="QRP36" s="19"/>
      <c r="QRQ36" s="18"/>
      <c r="QRR36" s="18"/>
      <c r="QRS36" s="39"/>
      <c r="QRT36" s="39"/>
      <c r="QRU36" s="39"/>
      <c r="QRV36" s="39"/>
      <c r="QRW36" s="40"/>
      <c r="QRX36" s="40"/>
      <c r="QRY36" s="40"/>
      <c r="QRZ36" s="40"/>
      <c r="QSA36" s="19"/>
      <c r="QSB36" s="19"/>
      <c r="QSC36" s="18"/>
      <c r="QSD36" s="18"/>
      <c r="QSE36" s="39"/>
      <c r="QSF36" s="39"/>
      <c r="QSG36" s="39"/>
      <c r="QSH36" s="39"/>
      <c r="QSI36" s="40"/>
      <c r="QSJ36" s="40"/>
      <c r="QSK36" s="40"/>
      <c r="QSL36" s="40"/>
      <c r="QSM36" s="19"/>
      <c r="QSN36" s="19"/>
      <c r="QSO36" s="18"/>
      <c r="QSP36" s="18"/>
      <c r="QSQ36" s="39"/>
      <c r="QSR36" s="39"/>
      <c r="QSS36" s="39"/>
      <c r="QST36" s="39"/>
      <c r="QSU36" s="40"/>
      <c r="QSV36" s="40"/>
      <c r="QSW36" s="40"/>
      <c r="QSX36" s="40"/>
      <c r="QSY36" s="19"/>
      <c r="QSZ36" s="19"/>
      <c r="QTA36" s="18"/>
      <c r="QTB36" s="18"/>
      <c r="QTC36" s="39"/>
      <c r="QTD36" s="39"/>
      <c r="QTE36" s="39"/>
      <c r="QTF36" s="39"/>
      <c r="QTG36" s="40"/>
      <c r="QTH36" s="40"/>
      <c r="QTI36" s="40"/>
      <c r="QTJ36" s="40"/>
      <c r="QTK36" s="19"/>
      <c r="QTL36" s="19"/>
      <c r="QTM36" s="18"/>
      <c r="QTN36" s="18"/>
      <c r="QTO36" s="39"/>
      <c r="QTP36" s="39"/>
      <c r="QTQ36" s="39"/>
      <c r="QTR36" s="39"/>
      <c r="QTS36" s="40"/>
      <c r="QTT36" s="40"/>
      <c r="QTU36" s="40"/>
      <c r="QTV36" s="40"/>
      <c r="QTW36" s="19"/>
      <c r="QTX36" s="19"/>
      <c r="QTY36" s="18"/>
      <c r="QTZ36" s="18"/>
      <c r="QUA36" s="39"/>
      <c r="QUB36" s="39"/>
      <c r="QUC36" s="39"/>
      <c r="QUD36" s="39"/>
      <c r="QUE36" s="40"/>
      <c r="QUF36" s="40"/>
      <c r="QUG36" s="40"/>
      <c r="QUH36" s="40"/>
      <c r="QUI36" s="19"/>
      <c r="QUJ36" s="19"/>
      <c r="QUK36" s="18"/>
      <c r="QUL36" s="18"/>
      <c r="QUM36" s="39"/>
      <c r="QUN36" s="39"/>
      <c r="QUO36" s="39"/>
      <c r="QUP36" s="39"/>
      <c r="QUQ36" s="40"/>
      <c r="QUR36" s="40"/>
      <c r="QUS36" s="40"/>
      <c r="QUT36" s="40"/>
      <c r="QUU36" s="19"/>
      <c r="QUV36" s="19"/>
      <c r="QUW36" s="18"/>
      <c r="QUX36" s="18"/>
      <c r="QUY36" s="39"/>
      <c r="QUZ36" s="39"/>
      <c r="QVA36" s="39"/>
      <c r="QVB36" s="39"/>
      <c r="QVC36" s="40"/>
      <c r="QVD36" s="40"/>
      <c r="QVE36" s="40"/>
      <c r="QVF36" s="40"/>
      <c r="QVG36" s="19"/>
      <c r="QVH36" s="19"/>
      <c r="QVI36" s="18"/>
      <c r="QVJ36" s="18"/>
      <c r="QVK36" s="39"/>
      <c r="QVL36" s="39"/>
      <c r="QVM36" s="39"/>
      <c r="QVN36" s="39"/>
      <c r="QVO36" s="40"/>
      <c r="QVP36" s="40"/>
      <c r="QVQ36" s="40"/>
      <c r="QVR36" s="40"/>
      <c r="QVS36" s="19"/>
      <c r="QVT36" s="19"/>
      <c r="QVU36" s="18"/>
      <c r="QVV36" s="18"/>
      <c r="QVW36" s="39"/>
      <c r="QVX36" s="39"/>
      <c r="QVY36" s="39"/>
      <c r="QVZ36" s="39"/>
      <c r="QWA36" s="40"/>
      <c r="QWB36" s="40"/>
      <c r="QWC36" s="40"/>
      <c r="QWD36" s="40"/>
      <c r="QWE36" s="19"/>
      <c r="QWF36" s="19"/>
      <c r="QWG36" s="18"/>
      <c r="QWH36" s="18"/>
      <c r="QWI36" s="39"/>
      <c r="QWJ36" s="39"/>
      <c r="QWK36" s="39"/>
      <c r="QWL36" s="39"/>
      <c r="QWM36" s="40"/>
      <c r="QWN36" s="40"/>
      <c r="QWO36" s="40"/>
      <c r="QWP36" s="40"/>
      <c r="QWQ36" s="19"/>
      <c r="QWR36" s="19"/>
      <c r="QWS36" s="18"/>
      <c r="QWT36" s="18"/>
      <c r="QWU36" s="39"/>
      <c r="QWV36" s="39"/>
      <c r="QWW36" s="39"/>
      <c r="QWX36" s="39"/>
      <c r="QWY36" s="40"/>
      <c r="QWZ36" s="40"/>
      <c r="QXA36" s="40"/>
      <c r="QXB36" s="40"/>
      <c r="QXC36" s="19"/>
      <c r="QXD36" s="19"/>
      <c r="QXE36" s="18"/>
      <c r="QXF36" s="18"/>
      <c r="QXG36" s="39"/>
      <c r="QXH36" s="39"/>
      <c r="QXI36" s="39"/>
      <c r="QXJ36" s="39"/>
      <c r="QXK36" s="40"/>
      <c r="QXL36" s="40"/>
      <c r="QXM36" s="40"/>
      <c r="QXN36" s="40"/>
      <c r="QXO36" s="19"/>
      <c r="QXP36" s="19"/>
      <c r="QXQ36" s="18"/>
      <c r="QXR36" s="18"/>
      <c r="QXS36" s="39"/>
      <c r="QXT36" s="39"/>
      <c r="QXU36" s="39"/>
      <c r="QXV36" s="39"/>
      <c r="QXW36" s="40"/>
      <c r="QXX36" s="40"/>
      <c r="QXY36" s="40"/>
      <c r="QXZ36" s="40"/>
      <c r="QYA36" s="19"/>
      <c r="QYB36" s="19"/>
      <c r="QYC36" s="18"/>
      <c r="QYD36" s="18"/>
      <c r="QYE36" s="39"/>
      <c r="QYF36" s="39"/>
      <c r="QYG36" s="39"/>
      <c r="QYH36" s="39"/>
      <c r="QYI36" s="40"/>
      <c r="QYJ36" s="40"/>
      <c r="QYK36" s="40"/>
      <c r="QYL36" s="40"/>
      <c r="QYM36" s="19"/>
      <c r="QYN36" s="19"/>
      <c r="QYO36" s="18"/>
      <c r="QYP36" s="18"/>
      <c r="QYQ36" s="39"/>
      <c r="QYR36" s="39"/>
      <c r="QYS36" s="39"/>
      <c r="QYT36" s="39"/>
      <c r="QYU36" s="40"/>
      <c r="QYV36" s="40"/>
      <c r="QYW36" s="40"/>
      <c r="QYX36" s="40"/>
      <c r="QYY36" s="19"/>
      <c r="QYZ36" s="19"/>
      <c r="QZA36" s="18"/>
      <c r="QZB36" s="18"/>
      <c r="QZC36" s="39"/>
      <c r="QZD36" s="39"/>
      <c r="QZE36" s="39"/>
      <c r="QZF36" s="39"/>
      <c r="QZG36" s="40"/>
      <c r="QZH36" s="40"/>
      <c r="QZI36" s="40"/>
      <c r="QZJ36" s="40"/>
      <c r="QZK36" s="19"/>
      <c r="QZL36" s="19"/>
      <c r="QZM36" s="18"/>
      <c r="QZN36" s="18"/>
      <c r="QZO36" s="39"/>
      <c r="QZP36" s="39"/>
      <c r="QZQ36" s="39"/>
      <c r="QZR36" s="39"/>
      <c r="QZS36" s="40"/>
      <c r="QZT36" s="40"/>
      <c r="QZU36" s="40"/>
      <c r="QZV36" s="40"/>
      <c r="QZW36" s="19"/>
      <c r="QZX36" s="19"/>
      <c r="QZY36" s="18"/>
      <c r="QZZ36" s="18"/>
      <c r="RAA36" s="39"/>
      <c r="RAB36" s="39"/>
      <c r="RAC36" s="39"/>
      <c r="RAD36" s="39"/>
      <c r="RAE36" s="40"/>
      <c r="RAF36" s="40"/>
      <c r="RAG36" s="40"/>
      <c r="RAH36" s="40"/>
      <c r="RAI36" s="19"/>
      <c r="RAJ36" s="19"/>
      <c r="RAK36" s="18"/>
      <c r="RAL36" s="18"/>
      <c r="RAM36" s="39"/>
      <c r="RAN36" s="39"/>
      <c r="RAO36" s="39"/>
      <c r="RAP36" s="39"/>
      <c r="RAQ36" s="40"/>
      <c r="RAR36" s="40"/>
      <c r="RAS36" s="40"/>
      <c r="RAT36" s="40"/>
      <c r="RAU36" s="19"/>
      <c r="RAV36" s="19"/>
      <c r="RAW36" s="18"/>
      <c r="RAX36" s="18"/>
      <c r="RAY36" s="39"/>
      <c r="RAZ36" s="39"/>
      <c r="RBA36" s="39"/>
      <c r="RBB36" s="39"/>
      <c r="RBC36" s="40"/>
      <c r="RBD36" s="40"/>
      <c r="RBE36" s="40"/>
      <c r="RBF36" s="40"/>
      <c r="RBG36" s="19"/>
      <c r="RBH36" s="19"/>
      <c r="RBI36" s="18"/>
      <c r="RBJ36" s="18"/>
      <c r="RBK36" s="39"/>
      <c r="RBL36" s="39"/>
      <c r="RBM36" s="39"/>
      <c r="RBN36" s="39"/>
      <c r="RBO36" s="40"/>
      <c r="RBP36" s="40"/>
      <c r="RBQ36" s="40"/>
      <c r="RBR36" s="40"/>
      <c r="RBS36" s="19"/>
      <c r="RBT36" s="19"/>
      <c r="RBU36" s="18"/>
      <c r="RBV36" s="18"/>
      <c r="RBW36" s="39"/>
      <c r="RBX36" s="39"/>
      <c r="RBY36" s="39"/>
      <c r="RBZ36" s="39"/>
      <c r="RCA36" s="40"/>
      <c r="RCB36" s="40"/>
      <c r="RCC36" s="40"/>
      <c r="RCD36" s="40"/>
      <c r="RCE36" s="19"/>
      <c r="RCF36" s="19"/>
      <c r="RCG36" s="18"/>
      <c r="RCH36" s="18"/>
      <c r="RCI36" s="39"/>
      <c r="RCJ36" s="39"/>
      <c r="RCK36" s="39"/>
      <c r="RCL36" s="39"/>
      <c r="RCM36" s="40"/>
      <c r="RCN36" s="40"/>
      <c r="RCO36" s="40"/>
      <c r="RCP36" s="40"/>
      <c r="RCQ36" s="19"/>
      <c r="RCR36" s="19"/>
      <c r="RCS36" s="18"/>
      <c r="RCT36" s="18"/>
      <c r="RCU36" s="39"/>
      <c r="RCV36" s="39"/>
      <c r="RCW36" s="39"/>
      <c r="RCX36" s="39"/>
      <c r="RCY36" s="40"/>
      <c r="RCZ36" s="40"/>
      <c r="RDA36" s="40"/>
      <c r="RDB36" s="40"/>
      <c r="RDC36" s="19"/>
      <c r="RDD36" s="19"/>
      <c r="RDE36" s="18"/>
      <c r="RDF36" s="18"/>
      <c r="RDG36" s="39"/>
      <c r="RDH36" s="39"/>
      <c r="RDI36" s="39"/>
      <c r="RDJ36" s="39"/>
      <c r="RDK36" s="40"/>
      <c r="RDL36" s="40"/>
      <c r="RDM36" s="40"/>
      <c r="RDN36" s="40"/>
      <c r="RDO36" s="19"/>
      <c r="RDP36" s="19"/>
      <c r="RDQ36" s="18"/>
      <c r="RDR36" s="18"/>
      <c r="RDS36" s="39"/>
      <c r="RDT36" s="39"/>
      <c r="RDU36" s="39"/>
      <c r="RDV36" s="39"/>
      <c r="RDW36" s="40"/>
      <c r="RDX36" s="40"/>
      <c r="RDY36" s="40"/>
      <c r="RDZ36" s="40"/>
      <c r="REA36" s="19"/>
      <c r="REB36" s="19"/>
      <c r="REC36" s="18"/>
      <c r="RED36" s="18"/>
      <c r="REE36" s="39"/>
      <c r="REF36" s="39"/>
      <c r="REG36" s="39"/>
      <c r="REH36" s="39"/>
      <c r="REI36" s="40"/>
      <c r="REJ36" s="40"/>
      <c r="REK36" s="40"/>
      <c r="REL36" s="40"/>
      <c r="REM36" s="19"/>
      <c r="REN36" s="19"/>
      <c r="REO36" s="18"/>
      <c r="REP36" s="18"/>
      <c r="REQ36" s="39"/>
      <c r="RER36" s="39"/>
      <c r="RES36" s="39"/>
      <c r="RET36" s="39"/>
      <c r="REU36" s="40"/>
      <c r="REV36" s="40"/>
      <c r="REW36" s="40"/>
      <c r="REX36" s="40"/>
      <c r="REY36" s="19"/>
      <c r="REZ36" s="19"/>
      <c r="RFA36" s="18"/>
      <c r="RFB36" s="18"/>
      <c r="RFC36" s="39"/>
      <c r="RFD36" s="39"/>
      <c r="RFE36" s="39"/>
      <c r="RFF36" s="39"/>
      <c r="RFG36" s="40"/>
      <c r="RFH36" s="40"/>
      <c r="RFI36" s="40"/>
      <c r="RFJ36" s="40"/>
      <c r="RFK36" s="19"/>
      <c r="RFL36" s="19"/>
      <c r="RFM36" s="18"/>
      <c r="RFN36" s="18"/>
      <c r="RFO36" s="39"/>
      <c r="RFP36" s="39"/>
      <c r="RFQ36" s="39"/>
      <c r="RFR36" s="39"/>
      <c r="RFS36" s="40"/>
      <c r="RFT36" s="40"/>
      <c r="RFU36" s="40"/>
      <c r="RFV36" s="40"/>
      <c r="RFW36" s="19"/>
      <c r="RFX36" s="19"/>
      <c r="RFY36" s="18"/>
      <c r="RFZ36" s="18"/>
      <c r="RGA36" s="39"/>
      <c r="RGB36" s="39"/>
      <c r="RGC36" s="39"/>
      <c r="RGD36" s="39"/>
      <c r="RGE36" s="40"/>
      <c r="RGF36" s="40"/>
      <c r="RGG36" s="40"/>
      <c r="RGH36" s="40"/>
      <c r="RGI36" s="19"/>
      <c r="RGJ36" s="19"/>
      <c r="RGK36" s="18"/>
      <c r="RGL36" s="18"/>
      <c r="RGM36" s="39"/>
      <c r="RGN36" s="39"/>
      <c r="RGO36" s="39"/>
      <c r="RGP36" s="39"/>
      <c r="RGQ36" s="40"/>
      <c r="RGR36" s="40"/>
      <c r="RGS36" s="40"/>
      <c r="RGT36" s="40"/>
      <c r="RGU36" s="19"/>
      <c r="RGV36" s="19"/>
      <c r="RGW36" s="18"/>
      <c r="RGX36" s="18"/>
      <c r="RGY36" s="39"/>
      <c r="RGZ36" s="39"/>
      <c r="RHA36" s="39"/>
      <c r="RHB36" s="39"/>
      <c r="RHC36" s="40"/>
      <c r="RHD36" s="40"/>
      <c r="RHE36" s="40"/>
      <c r="RHF36" s="40"/>
      <c r="RHG36" s="19"/>
      <c r="RHH36" s="19"/>
      <c r="RHI36" s="18"/>
      <c r="RHJ36" s="18"/>
      <c r="RHK36" s="39"/>
      <c r="RHL36" s="39"/>
      <c r="RHM36" s="39"/>
      <c r="RHN36" s="39"/>
      <c r="RHO36" s="40"/>
      <c r="RHP36" s="40"/>
      <c r="RHQ36" s="40"/>
      <c r="RHR36" s="40"/>
      <c r="RHS36" s="19"/>
      <c r="RHT36" s="19"/>
      <c r="RHU36" s="18"/>
      <c r="RHV36" s="18"/>
      <c r="RHW36" s="39"/>
      <c r="RHX36" s="39"/>
      <c r="RHY36" s="39"/>
      <c r="RHZ36" s="39"/>
      <c r="RIA36" s="40"/>
      <c r="RIB36" s="40"/>
      <c r="RIC36" s="40"/>
      <c r="RID36" s="40"/>
      <c r="RIE36" s="19"/>
      <c r="RIF36" s="19"/>
      <c r="RIG36" s="18"/>
      <c r="RIH36" s="18"/>
      <c r="RII36" s="39"/>
      <c r="RIJ36" s="39"/>
      <c r="RIK36" s="39"/>
      <c r="RIL36" s="39"/>
      <c r="RIM36" s="40"/>
      <c r="RIN36" s="40"/>
      <c r="RIO36" s="40"/>
      <c r="RIP36" s="40"/>
      <c r="RIQ36" s="19"/>
      <c r="RIR36" s="19"/>
      <c r="RIS36" s="18"/>
      <c r="RIT36" s="18"/>
      <c r="RIU36" s="39"/>
      <c r="RIV36" s="39"/>
      <c r="RIW36" s="39"/>
      <c r="RIX36" s="39"/>
      <c r="RIY36" s="40"/>
      <c r="RIZ36" s="40"/>
      <c r="RJA36" s="40"/>
      <c r="RJB36" s="40"/>
      <c r="RJC36" s="19"/>
      <c r="RJD36" s="19"/>
      <c r="RJE36" s="18"/>
      <c r="RJF36" s="18"/>
      <c r="RJG36" s="39"/>
      <c r="RJH36" s="39"/>
      <c r="RJI36" s="39"/>
      <c r="RJJ36" s="39"/>
      <c r="RJK36" s="40"/>
      <c r="RJL36" s="40"/>
      <c r="RJM36" s="40"/>
      <c r="RJN36" s="40"/>
      <c r="RJO36" s="19"/>
      <c r="RJP36" s="19"/>
      <c r="RJQ36" s="18"/>
      <c r="RJR36" s="18"/>
      <c r="RJS36" s="39"/>
      <c r="RJT36" s="39"/>
      <c r="RJU36" s="39"/>
      <c r="RJV36" s="39"/>
      <c r="RJW36" s="40"/>
      <c r="RJX36" s="40"/>
      <c r="RJY36" s="40"/>
      <c r="RJZ36" s="40"/>
      <c r="RKA36" s="19"/>
      <c r="RKB36" s="19"/>
      <c r="RKC36" s="18"/>
      <c r="RKD36" s="18"/>
      <c r="RKE36" s="39"/>
      <c r="RKF36" s="39"/>
      <c r="RKG36" s="39"/>
      <c r="RKH36" s="39"/>
      <c r="RKI36" s="40"/>
      <c r="RKJ36" s="40"/>
      <c r="RKK36" s="40"/>
      <c r="RKL36" s="40"/>
      <c r="RKM36" s="19"/>
      <c r="RKN36" s="19"/>
      <c r="RKO36" s="18"/>
      <c r="RKP36" s="18"/>
      <c r="RKQ36" s="39"/>
      <c r="RKR36" s="39"/>
      <c r="RKS36" s="39"/>
      <c r="RKT36" s="39"/>
      <c r="RKU36" s="40"/>
      <c r="RKV36" s="40"/>
      <c r="RKW36" s="40"/>
      <c r="RKX36" s="40"/>
      <c r="RKY36" s="19"/>
      <c r="RKZ36" s="19"/>
      <c r="RLA36" s="18"/>
      <c r="RLB36" s="18"/>
      <c r="RLC36" s="39"/>
      <c r="RLD36" s="39"/>
      <c r="RLE36" s="39"/>
      <c r="RLF36" s="39"/>
      <c r="RLG36" s="40"/>
      <c r="RLH36" s="40"/>
      <c r="RLI36" s="40"/>
      <c r="RLJ36" s="40"/>
      <c r="RLK36" s="19"/>
      <c r="RLL36" s="19"/>
      <c r="RLM36" s="18"/>
      <c r="RLN36" s="18"/>
      <c r="RLO36" s="39"/>
      <c r="RLP36" s="39"/>
      <c r="RLQ36" s="39"/>
      <c r="RLR36" s="39"/>
      <c r="RLS36" s="40"/>
      <c r="RLT36" s="40"/>
      <c r="RLU36" s="40"/>
      <c r="RLV36" s="40"/>
      <c r="RLW36" s="19"/>
      <c r="RLX36" s="19"/>
      <c r="RLY36" s="18"/>
      <c r="RLZ36" s="18"/>
      <c r="RMA36" s="39"/>
      <c r="RMB36" s="39"/>
      <c r="RMC36" s="39"/>
      <c r="RMD36" s="39"/>
      <c r="RME36" s="40"/>
      <c r="RMF36" s="40"/>
      <c r="RMG36" s="40"/>
      <c r="RMH36" s="40"/>
      <c r="RMI36" s="19"/>
      <c r="RMJ36" s="19"/>
      <c r="RMK36" s="18"/>
      <c r="RML36" s="18"/>
      <c r="RMM36" s="39"/>
      <c r="RMN36" s="39"/>
      <c r="RMO36" s="39"/>
      <c r="RMP36" s="39"/>
      <c r="RMQ36" s="40"/>
      <c r="RMR36" s="40"/>
      <c r="RMS36" s="40"/>
      <c r="RMT36" s="40"/>
      <c r="RMU36" s="19"/>
      <c r="RMV36" s="19"/>
      <c r="RMW36" s="18"/>
      <c r="RMX36" s="18"/>
      <c r="RMY36" s="39"/>
      <c r="RMZ36" s="39"/>
      <c r="RNA36" s="39"/>
      <c r="RNB36" s="39"/>
      <c r="RNC36" s="40"/>
      <c r="RND36" s="40"/>
      <c r="RNE36" s="40"/>
      <c r="RNF36" s="40"/>
      <c r="RNG36" s="19"/>
      <c r="RNH36" s="19"/>
      <c r="RNI36" s="18"/>
      <c r="RNJ36" s="18"/>
      <c r="RNK36" s="39"/>
      <c r="RNL36" s="39"/>
      <c r="RNM36" s="39"/>
      <c r="RNN36" s="39"/>
      <c r="RNO36" s="40"/>
      <c r="RNP36" s="40"/>
      <c r="RNQ36" s="40"/>
      <c r="RNR36" s="40"/>
      <c r="RNS36" s="19"/>
      <c r="RNT36" s="19"/>
      <c r="RNU36" s="18"/>
      <c r="RNV36" s="18"/>
      <c r="RNW36" s="39"/>
      <c r="RNX36" s="39"/>
      <c r="RNY36" s="39"/>
      <c r="RNZ36" s="39"/>
      <c r="ROA36" s="40"/>
      <c r="ROB36" s="40"/>
      <c r="ROC36" s="40"/>
      <c r="ROD36" s="40"/>
      <c r="ROE36" s="19"/>
      <c r="ROF36" s="19"/>
      <c r="ROG36" s="18"/>
      <c r="ROH36" s="18"/>
      <c r="ROI36" s="39"/>
      <c r="ROJ36" s="39"/>
      <c r="ROK36" s="39"/>
      <c r="ROL36" s="39"/>
      <c r="ROM36" s="40"/>
      <c r="RON36" s="40"/>
      <c r="ROO36" s="40"/>
      <c r="ROP36" s="40"/>
      <c r="ROQ36" s="19"/>
      <c r="ROR36" s="19"/>
      <c r="ROS36" s="18"/>
      <c r="ROT36" s="18"/>
      <c r="ROU36" s="39"/>
      <c r="ROV36" s="39"/>
      <c r="ROW36" s="39"/>
      <c r="ROX36" s="39"/>
      <c r="ROY36" s="40"/>
      <c r="ROZ36" s="40"/>
      <c r="RPA36" s="40"/>
      <c r="RPB36" s="40"/>
      <c r="RPC36" s="19"/>
      <c r="RPD36" s="19"/>
      <c r="RPE36" s="18"/>
      <c r="RPF36" s="18"/>
      <c r="RPG36" s="39"/>
      <c r="RPH36" s="39"/>
      <c r="RPI36" s="39"/>
      <c r="RPJ36" s="39"/>
      <c r="RPK36" s="40"/>
      <c r="RPL36" s="40"/>
      <c r="RPM36" s="40"/>
      <c r="RPN36" s="40"/>
      <c r="RPO36" s="19"/>
      <c r="RPP36" s="19"/>
      <c r="RPQ36" s="18"/>
      <c r="RPR36" s="18"/>
      <c r="RPS36" s="39"/>
      <c r="RPT36" s="39"/>
      <c r="RPU36" s="39"/>
      <c r="RPV36" s="39"/>
      <c r="RPW36" s="40"/>
      <c r="RPX36" s="40"/>
      <c r="RPY36" s="40"/>
      <c r="RPZ36" s="40"/>
      <c r="RQA36" s="19"/>
      <c r="RQB36" s="19"/>
      <c r="RQC36" s="18"/>
      <c r="RQD36" s="18"/>
      <c r="RQE36" s="39"/>
      <c r="RQF36" s="39"/>
      <c r="RQG36" s="39"/>
      <c r="RQH36" s="39"/>
      <c r="RQI36" s="40"/>
      <c r="RQJ36" s="40"/>
      <c r="RQK36" s="40"/>
      <c r="RQL36" s="40"/>
      <c r="RQM36" s="19"/>
      <c r="RQN36" s="19"/>
      <c r="RQO36" s="18"/>
      <c r="RQP36" s="18"/>
      <c r="RQQ36" s="39"/>
      <c r="RQR36" s="39"/>
      <c r="RQS36" s="39"/>
      <c r="RQT36" s="39"/>
      <c r="RQU36" s="40"/>
      <c r="RQV36" s="40"/>
      <c r="RQW36" s="40"/>
      <c r="RQX36" s="40"/>
      <c r="RQY36" s="19"/>
      <c r="RQZ36" s="19"/>
      <c r="RRA36" s="18"/>
      <c r="RRB36" s="18"/>
      <c r="RRC36" s="39"/>
      <c r="RRD36" s="39"/>
      <c r="RRE36" s="39"/>
      <c r="RRF36" s="39"/>
      <c r="RRG36" s="40"/>
      <c r="RRH36" s="40"/>
      <c r="RRI36" s="40"/>
      <c r="RRJ36" s="40"/>
      <c r="RRK36" s="19"/>
      <c r="RRL36" s="19"/>
      <c r="RRM36" s="18"/>
      <c r="RRN36" s="18"/>
      <c r="RRO36" s="39"/>
      <c r="RRP36" s="39"/>
      <c r="RRQ36" s="39"/>
      <c r="RRR36" s="39"/>
      <c r="RRS36" s="40"/>
      <c r="RRT36" s="40"/>
      <c r="RRU36" s="40"/>
      <c r="RRV36" s="40"/>
      <c r="RRW36" s="19"/>
      <c r="RRX36" s="19"/>
      <c r="RRY36" s="18"/>
      <c r="RRZ36" s="18"/>
      <c r="RSA36" s="39"/>
      <c r="RSB36" s="39"/>
      <c r="RSC36" s="39"/>
      <c r="RSD36" s="39"/>
      <c r="RSE36" s="40"/>
      <c r="RSF36" s="40"/>
      <c r="RSG36" s="40"/>
      <c r="RSH36" s="40"/>
      <c r="RSI36" s="19"/>
      <c r="RSJ36" s="19"/>
      <c r="RSK36" s="18"/>
      <c r="RSL36" s="18"/>
      <c r="RSM36" s="39"/>
      <c r="RSN36" s="39"/>
      <c r="RSO36" s="39"/>
      <c r="RSP36" s="39"/>
      <c r="RSQ36" s="40"/>
      <c r="RSR36" s="40"/>
      <c r="RSS36" s="40"/>
      <c r="RST36" s="40"/>
      <c r="RSU36" s="19"/>
      <c r="RSV36" s="19"/>
      <c r="RSW36" s="18"/>
      <c r="RSX36" s="18"/>
      <c r="RSY36" s="39"/>
      <c r="RSZ36" s="39"/>
      <c r="RTA36" s="39"/>
      <c r="RTB36" s="39"/>
      <c r="RTC36" s="40"/>
      <c r="RTD36" s="40"/>
      <c r="RTE36" s="40"/>
      <c r="RTF36" s="40"/>
      <c r="RTG36" s="19"/>
      <c r="RTH36" s="19"/>
      <c r="RTI36" s="18"/>
      <c r="RTJ36" s="18"/>
      <c r="RTK36" s="39"/>
      <c r="RTL36" s="39"/>
      <c r="RTM36" s="39"/>
      <c r="RTN36" s="39"/>
      <c r="RTO36" s="40"/>
      <c r="RTP36" s="40"/>
      <c r="RTQ36" s="40"/>
      <c r="RTR36" s="40"/>
      <c r="RTS36" s="19"/>
      <c r="RTT36" s="19"/>
      <c r="RTU36" s="18"/>
      <c r="RTV36" s="18"/>
      <c r="RTW36" s="39"/>
      <c r="RTX36" s="39"/>
      <c r="RTY36" s="39"/>
      <c r="RTZ36" s="39"/>
      <c r="RUA36" s="40"/>
      <c r="RUB36" s="40"/>
      <c r="RUC36" s="40"/>
      <c r="RUD36" s="40"/>
      <c r="RUE36" s="19"/>
      <c r="RUF36" s="19"/>
      <c r="RUG36" s="18"/>
      <c r="RUH36" s="18"/>
      <c r="RUI36" s="39"/>
      <c r="RUJ36" s="39"/>
      <c r="RUK36" s="39"/>
      <c r="RUL36" s="39"/>
      <c r="RUM36" s="40"/>
      <c r="RUN36" s="40"/>
      <c r="RUO36" s="40"/>
      <c r="RUP36" s="40"/>
      <c r="RUQ36" s="19"/>
      <c r="RUR36" s="19"/>
      <c r="RUS36" s="18"/>
      <c r="RUT36" s="18"/>
      <c r="RUU36" s="39"/>
      <c r="RUV36" s="39"/>
      <c r="RUW36" s="39"/>
      <c r="RUX36" s="39"/>
      <c r="RUY36" s="40"/>
      <c r="RUZ36" s="40"/>
      <c r="RVA36" s="40"/>
      <c r="RVB36" s="40"/>
      <c r="RVC36" s="19"/>
      <c r="RVD36" s="19"/>
      <c r="RVE36" s="18"/>
      <c r="RVF36" s="18"/>
      <c r="RVG36" s="39"/>
      <c r="RVH36" s="39"/>
      <c r="RVI36" s="39"/>
      <c r="RVJ36" s="39"/>
      <c r="RVK36" s="40"/>
      <c r="RVL36" s="40"/>
      <c r="RVM36" s="40"/>
      <c r="RVN36" s="40"/>
      <c r="RVO36" s="19"/>
      <c r="RVP36" s="19"/>
      <c r="RVQ36" s="18"/>
      <c r="RVR36" s="18"/>
      <c r="RVS36" s="39"/>
      <c r="RVT36" s="39"/>
      <c r="RVU36" s="39"/>
      <c r="RVV36" s="39"/>
      <c r="RVW36" s="40"/>
      <c r="RVX36" s="40"/>
      <c r="RVY36" s="40"/>
      <c r="RVZ36" s="40"/>
      <c r="RWA36" s="19"/>
      <c r="RWB36" s="19"/>
      <c r="RWC36" s="18"/>
      <c r="RWD36" s="18"/>
      <c r="RWE36" s="39"/>
      <c r="RWF36" s="39"/>
      <c r="RWG36" s="39"/>
      <c r="RWH36" s="39"/>
      <c r="RWI36" s="40"/>
      <c r="RWJ36" s="40"/>
      <c r="RWK36" s="40"/>
      <c r="RWL36" s="40"/>
      <c r="RWM36" s="19"/>
      <c r="RWN36" s="19"/>
      <c r="RWO36" s="18"/>
      <c r="RWP36" s="18"/>
      <c r="RWQ36" s="39"/>
      <c r="RWR36" s="39"/>
      <c r="RWS36" s="39"/>
      <c r="RWT36" s="39"/>
      <c r="RWU36" s="40"/>
      <c r="RWV36" s="40"/>
      <c r="RWW36" s="40"/>
      <c r="RWX36" s="40"/>
      <c r="RWY36" s="19"/>
      <c r="RWZ36" s="19"/>
      <c r="RXA36" s="18"/>
      <c r="RXB36" s="18"/>
      <c r="RXC36" s="39"/>
      <c r="RXD36" s="39"/>
      <c r="RXE36" s="39"/>
      <c r="RXF36" s="39"/>
      <c r="RXG36" s="40"/>
      <c r="RXH36" s="40"/>
      <c r="RXI36" s="40"/>
      <c r="RXJ36" s="40"/>
      <c r="RXK36" s="19"/>
      <c r="RXL36" s="19"/>
      <c r="RXM36" s="18"/>
      <c r="RXN36" s="18"/>
      <c r="RXO36" s="39"/>
      <c r="RXP36" s="39"/>
      <c r="RXQ36" s="39"/>
      <c r="RXR36" s="39"/>
      <c r="RXS36" s="40"/>
      <c r="RXT36" s="40"/>
      <c r="RXU36" s="40"/>
      <c r="RXV36" s="40"/>
      <c r="RXW36" s="19"/>
      <c r="RXX36" s="19"/>
      <c r="RXY36" s="18"/>
      <c r="RXZ36" s="18"/>
      <c r="RYA36" s="39"/>
      <c r="RYB36" s="39"/>
      <c r="RYC36" s="39"/>
      <c r="RYD36" s="39"/>
      <c r="RYE36" s="40"/>
      <c r="RYF36" s="40"/>
      <c r="RYG36" s="40"/>
      <c r="RYH36" s="40"/>
      <c r="RYI36" s="19"/>
      <c r="RYJ36" s="19"/>
      <c r="RYK36" s="18"/>
      <c r="RYL36" s="18"/>
      <c r="RYM36" s="39"/>
      <c r="RYN36" s="39"/>
      <c r="RYO36" s="39"/>
      <c r="RYP36" s="39"/>
      <c r="RYQ36" s="40"/>
      <c r="RYR36" s="40"/>
      <c r="RYS36" s="40"/>
      <c r="RYT36" s="40"/>
      <c r="RYU36" s="19"/>
      <c r="RYV36" s="19"/>
      <c r="RYW36" s="18"/>
      <c r="RYX36" s="18"/>
      <c r="RYY36" s="39"/>
      <c r="RYZ36" s="39"/>
      <c r="RZA36" s="39"/>
      <c r="RZB36" s="39"/>
      <c r="RZC36" s="40"/>
      <c r="RZD36" s="40"/>
      <c r="RZE36" s="40"/>
      <c r="RZF36" s="40"/>
      <c r="RZG36" s="19"/>
      <c r="RZH36" s="19"/>
      <c r="RZI36" s="18"/>
      <c r="RZJ36" s="18"/>
      <c r="RZK36" s="39"/>
      <c r="RZL36" s="39"/>
      <c r="RZM36" s="39"/>
      <c r="RZN36" s="39"/>
      <c r="RZO36" s="40"/>
      <c r="RZP36" s="40"/>
      <c r="RZQ36" s="40"/>
      <c r="RZR36" s="40"/>
      <c r="RZS36" s="19"/>
      <c r="RZT36" s="19"/>
      <c r="RZU36" s="18"/>
      <c r="RZV36" s="18"/>
      <c r="RZW36" s="39"/>
      <c r="RZX36" s="39"/>
      <c r="RZY36" s="39"/>
      <c r="RZZ36" s="39"/>
      <c r="SAA36" s="40"/>
      <c r="SAB36" s="40"/>
      <c r="SAC36" s="40"/>
      <c r="SAD36" s="40"/>
      <c r="SAE36" s="19"/>
      <c r="SAF36" s="19"/>
      <c r="SAG36" s="18"/>
      <c r="SAH36" s="18"/>
      <c r="SAI36" s="39"/>
      <c r="SAJ36" s="39"/>
      <c r="SAK36" s="39"/>
      <c r="SAL36" s="39"/>
      <c r="SAM36" s="40"/>
      <c r="SAN36" s="40"/>
      <c r="SAO36" s="40"/>
      <c r="SAP36" s="40"/>
      <c r="SAQ36" s="19"/>
      <c r="SAR36" s="19"/>
      <c r="SAS36" s="18"/>
      <c r="SAT36" s="18"/>
      <c r="SAU36" s="39"/>
      <c r="SAV36" s="39"/>
      <c r="SAW36" s="39"/>
      <c r="SAX36" s="39"/>
      <c r="SAY36" s="40"/>
      <c r="SAZ36" s="40"/>
      <c r="SBA36" s="40"/>
      <c r="SBB36" s="40"/>
      <c r="SBC36" s="19"/>
      <c r="SBD36" s="19"/>
      <c r="SBE36" s="18"/>
      <c r="SBF36" s="18"/>
      <c r="SBG36" s="39"/>
      <c r="SBH36" s="39"/>
      <c r="SBI36" s="39"/>
      <c r="SBJ36" s="39"/>
      <c r="SBK36" s="40"/>
      <c r="SBL36" s="40"/>
      <c r="SBM36" s="40"/>
      <c r="SBN36" s="40"/>
      <c r="SBO36" s="19"/>
      <c r="SBP36" s="19"/>
      <c r="SBQ36" s="18"/>
      <c r="SBR36" s="18"/>
      <c r="SBS36" s="39"/>
      <c r="SBT36" s="39"/>
      <c r="SBU36" s="39"/>
      <c r="SBV36" s="39"/>
      <c r="SBW36" s="40"/>
      <c r="SBX36" s="40"/>
      <c r="SBY36" s="40"/>
      <c r="SBZ36" s="40"/>
      <c r="SCA36" s="19"/>
      <c r="SCB36" s="19"/>
      <c r="SCC36" s="18"/>
      <c r="SCD36" s="18"/>
      <c r="SCE36" s="39"/>
      <c r="SCF36" s="39"/>
      <c r="SCG36" s="39"/>
      <c r="SCH36" s="39"/>
      <c r="SCI36" s="40"/>
      <c r="SCJ36" s="40"/>
      <c r="SCK36" s="40"/>
      <c r="SCL36" s="40"/>
      <c r="SCM36" s="19"/>
      <c r="SCN36" s="19"/>
      <c r="SCO36" s="18"/>
      <c r="SCP36" s="18"/>
      <c r="SCQ36" s="39"/>
      <c r="SCR36" s="39"/>
      <c r="SCS36" s="39"/>
      <c r="SCT36" s="39"/>
      <c r="SCU36" s="40"/>
      <c r="SCV36" s="40"/>
      <c r="SCW36" s="40"/>
      <c r="SCX36" s="40"/>
      <c r="SCY36" s="19"/>
      <c r="SCZ36" s="19"/>
      <c r="SDA36" s="18"/>
      <c r="SDB36" s="18"/>
      <c r="SDC36" s="39"/>
      <c r="SDD36" s="39"/>
      <c r="SDE36" s="39"/>
      <c r="SDF36" s="39"/>
      <c r="SDG36" s="40"/>
      <c r="SDH36" s="40"/>
      <c r="SDI36" s="40"/>
      <c r="SDJ36" s="40"/>
      <c r="SDK36" s="19"/>
      <c r="SDL36" s="19"/>
      <c r="SDM36" s="18"/>
      <c r="SDN36" s="18"/>
      <c r="SDO36" s="39"/>
      <c r="SDP36" s="39"/>
      <c r="SDQ36" s="39"/>
      <c r="SDR36" s="39"/>
      <c r="SDS36" s="40"/>
      <c r="SDT36" s="40"/>
      <c r="SDU36" s="40"/>
      <c r="SDV36" s="40"/>
      <c r="SDW36" s="19"/>
      <c r="SDX36" s="19"/>
      <c r="SDY36" s="18"/>
      <c r="SDZ36" s="18"/>
      <c r="SEA36" s="39"/>
      <c r="SEB36" s="39"/>
      <c r="SEC36" s="39"/>
      <c r="SED36" s="39"/>
      <c r="SEE36" s="40"/>
      <c r="SEF36" s="40"/>
      <c r="SEG36" s="40"/>
      <c r="SEH36" s="40"/>
      <c r="SEI36" s="19"/>
      <c r="SEJ36" s="19"/>
      <c r="SEK36" s="18"/>
      <c r="SEL36" s="18"/>
      <c r="SEM36" s="39"/>
      <c r="SEN36" s="39"/>
      <c r="SEO36" s="39"/>
      <c r="SEP36" s="39"/>
      <c r="SEQ36" s="40"/>
      <c r="SER36" s="40"/>
      <c r="SES36" s="40"/>
      <c r="SET36" s="40"/>
      <c r="SEU36" s="19"/>
      <c r="SEV36" s="19"/>
      <c r="SEW36" s="18"/>
      <c r="SEX36" s="18"/>
      <c r="SEY36" s="39"/>
      <c r="SEZ36" s="39"/>
      <c r="SFA36" s="39"/>
      <c r="SFB36" s="39"/>
      <c r="SFC36" s="40"/>
      <c r="SFD36" s="40"/>
      <c r="SFE36" s="40"/>
      <c r="SFF36" s="40"/>
      <c r="SFG36" s="19"/>
      <c r="SFH36" s="19"/>
      <c r="SFI36" s="18"/>
      <c r="SFJ36" s="18"/>
      <c r="SFK36" s="39"/>
      <c r="SFL36" s="39"/>
      <c r="SFM36" s="39"/>
      <c r="SFN36" s="39"/>
      <c r="SFO36" s="40"/>
      <c r="SFP36" s="40"/>
      <c r="SFQ36" s="40"/>
      <c r="SFR36" s="40"/>
      <c r="SFS36" s="19"/>
      <c r="SFT36" s="19"/>
      <c r="SFU36" s="18"/>
      <c r="SFV36" s="18"/>
      <c r="SFW36" s="39"/>
      <c r="SFX36" s="39"/>
      <c r="SFY36" s="39"/>
      <c r="SFZ36" s="39"/>
      <c r="SGA36" s="40"/>
      <c r="SGB36" s="40"/>
      <c r="SGC36" s="40"/>
      <c r="SGD36" s="40"/>
      <c r="SGE36" s="19"/>
      <c r="SGF36" s="19"/>
      <c r="SGG36" s="18"/>
      <c r="SGH36" s="18"/>
      <c r="SGI36" s="39"/>
      <c r="SGJ36" s="39"/>
      <c r="SGK36" s="39"/>
      <c r="SGL36" s="39"/>
      <c r="SGM36" s="40"/>
      <c r="SGN36" s="40"/>
      <c r="SGO36" s="40"/>
      <c r="SGP36" s="40"/>
      <c r="SGQ36" s="19"/>
      <c r="SGR36" s="19"/>
      <c r="SGS36" s="18"/>
      <c r="SGT36" s="18"/>
      <c r="SGU36" s="39"/>
      <c r="SGV36" s="39"/>
      <c r="SGW36" s="39"/>
      <c r="SGX36" s="39"/>
      <c r="SGY36" s="40"/>
      <c r="SGZ36" s="40"/>
      <c r="SHA36" s="40"/>
      <c r="SHB36" s="40"/>
      <c r="SHC36" s="19"/>
      <c r="SHD36" s="19"/>
      <c r="SHE36" s="18"/>
      <c r="SHF36" s="18"/>
      <c r="SHG36" s="39"/>
      <c r="SHH36" s="39"/>
      <c r="SHI36" s="39"/>
      <c r="SHJ36" s="39"/>
      <c r="SHK36" s="40"/>
      <c r="SHL36" s="40"/>
      <c r="SHM36" s="40"/>
      <c r="SHN36" s="40"/>
      <c r="SHO36" s="19"/>
      <c r="SHP36" s="19"/>
      <c r="SHQ36" s="18"/>
      <c r="SHR36" s="18"/>
      <c r="SHS36" s="39"/>
      <c r="SHT36" s="39"/>
      <c r="SHU36" s="39"/>
      <c r="SHV36" s="39"/>
      <c r="SHW36" s="40"/>
      <c r="SHX36" s="40"/>
      <c r="SHY36" s="40"/>
      <c r="SHZ36" s="40"/>
      <c r="SIA36" s="19"/>
      <c r="SIB36" s="19"/>
      <c r="SIC36" s="18"/>
      <c r="SID36" s="18"/>
      <c r="SIE36" s="39"/>
      <c r="SIF36" s="39"/>
      <c r="SIG36" s="39"/>
      <c r="SIH36" s="39"/>
      <c r="SII36" s="40"/>
      <c r="SIJ36" s="40"/>
      <c r="SIK36" s="40"/>
      <c r="SIL36" s="40"/>
      <c r="SIM36" s="19"/>
      <c r="SIN36" s="19"/>
      <c r="SIO36" s="18"/>
      <c r="SIP36" s="18"/>
      <c r="SIQ36" s="39"/>
      <c r="SIR36" s="39"/>
      <c r="SIS36" s="39"/>
      <c r="SIT36" s="39"/>
      <c r="SIU36" s="40"/>
      <c r="SIV36" s="40"/>
      <c r="SIW36" s="40"/>
      <c r="SIX36" s="40"/>
      <c r="SIY36" s="19"/>
      <c r="SIZ36" s="19"/>
      <c r="SJA36" s="18"/>
      <c r="SJB36" s="18"/>
      <c r="SJC36" s="39"/>
      <c r="SJD36" s="39"/>
      <c r="SJE36" s="39"/>
      <c r="SJF36" s="39"/>
      <c r="SJG36" s="40"/>
      <c r="SJH36" s="40"/>
      <c r="SJI36" s="40"/>
      <c r="SJJ36" s="40"/>
      <c r="SJK36" s="19"/>
      <c r="SJL36" s="19"/>
      <c r="SJM36" s="18"/>
      <c r="SJN36" s="18"/>
      <c r="SJO36" s="39"/>
      <c r="SJP36" s="39"/>
      <c r="SJQ36" s="39"/>
      <c r="SJR36" s="39"/>
      <c r="SJS36" s="40"/>
      <c r="SJT36" s="40"/>
      <c r="SJU36" s="40"/>
      <c r="SJV36" s="40"/>
      <c r="SJW36" s="19"/>
      <c r="SJX36" s="19"/>
      <c r="SJY36" s="18"/>
      <c r="SJZ36" s="18"/>
      <c r="SKA36" s="39"/>
      <c r="SKB36" s="39"/>
      <c r="SKC36" s="39"/>
      <c r="SKD36" s="39"/>
      <c r="SKE36" s="40"/>
      <c r="SKF36" s="40"/>
      <c r="SKG36" s="40"/>
      <c r="SKH36" s="40"/>
      <c r="SKI36" s="19"/>
      <c r="SKJ36" s="19"/>
      <c r="SKK36" s="18"/>
      <c r="SKL36" s="18"/>
      <c r="SKM36" s="39"/>
      <c r="SKN36" s="39"/>
      <c r="SKO36" s="39"/>
      <c r="SKP36" s="39"/>
      <c r="SKQ36" s="40"/>
      <c r="SKR36" s="40"/>
      <c r="SKS36" s="40"/>
      <c r="SKT36" s="40"/>
      <c r="SKU36" s="19"/>
      <c r="SKV36" s="19"/>
      <c r="SKW36" s="18"/>
      <c r="SKX36" s="18"/>
      <c r="SKY36" s="39"/>
      <c r="SKZ36" s="39"/>
      <c r="SLA36" s="39"/>
      <c r="SLB36" s="39"/>
      <c r="SLC36" s="40"/>
      <c r="SLD36" s="40"/>
      <c r="SLE36" s="40"/>
      <c r="SLF36" s="40"/>
      <c r="SLG36" s="19"/>
      <c r="SLH36" s="19"/>
      <c r="SLI36" s="18"/>
      <c r="SLJ36" s="18"/>
      <c r="SLK36" s="39"/>
      <c r="SLL36" s="39"/>
      <c r="SLM36" s="39"/>
      <c r="SLN36" s="39"/>
      <c r="SLO36" s="40"/>
      <c r="SLP36" s="40"/>
      <c r="SLQ36" s="40"/>
      <c r="SLR36" s="40"/>
      <c r="SLS36" s="19"/>
      <c r="SLT36" s="19"/>
      <c r="SLU36" s="18"/>
      <c r="SLV36" s="18"/>
      <c r="SLW36" s="39"/>
      <c r="SLX36" s="39"/>
      <c r="SLY36" s="39"/>
      <c r="SLZ36" s="39"/>
      <c r="SMA36" s="40"/>
      <c r="SMB36" s="40"/>
      <c r="SMC36" s="40"/>
      <c r="SMD36" s="40"/>
      <c r="SME36" s="19"/>
      <c r="SMF36" s="19"/>
      <c r="SMG36" s="18"/>
      <c r="SMH36" s="18"/>
      <c r="SMI36" s="39"/>
      <c r="SMJ36" s="39"/>
      <c r="SMK36" s="39"/>
      <c r="SML36" s="39"/>
      <c r="SMM36" s="40"/>
      <c r="SMN36" s="40"/>
      <c r="SMO36" s="40"/>
      <c r="SMP36" s="40"/>
      <c r="SMQ36" s="19"/>
      <c r="SMR36" s="19"/>
      <c r="SMS36" s="18"/>
      <c r="SMT36" s="18"/>
      <c r="SMU36" s="39"/>
      <c r="SMV36" s="39"/>
      <c r="SMW36" s="39"/>
      <c r="SMX36" s="39"/>
      <c r="SMY36" s="40"/>
      <c r="SMZ36" s="40"/>
      <c r="SNA36" s="40"/>
      <c r="SNB36" s="40"/>
      <c r="SNC36" s="19"/>
      <c r="SND36" s="19"/>
      <c r="SNE36" s="18"/>
      <c r="SNF36" s="18"/>
      <c r="SNG36" s="39"/>
      <c r="SNH36" s="39"/>
      <c r="SNI36" s="39"/>
      <c r="SNJ36" s="39"/>
      <c r="SNK36" s="40"/>
      <c r="SNL36" s="40"/>
      <c r="SNM36" s="40"/>
      <c r="SNN36" s="40"/>
      <c r="SNO36" s="19"/>
      <c r="SNP36" s="19"/>
      <c r="SNQ36" s="18"/>
      <c r="SNR36" s="18"/>
      <c r="SNS36" s="39"/>
      <c r="SNT36" s="39"/>
      <c r="SNU36" s="39"/>
      <c r="SNV36" s="39"/>
      <c r="SNW36" s="40"/>
      <c r="SNX36" s="40"/>
      <c r="SNY36" s="40"/>
      <c r="SNZ36" s="40"/>
      <c r="SOA36" s="19"/>
      <c r="SOB36" s="19"/>
      <c r="SOC36" s="18"/>
      <c r="SOD36" s="18"/>
      <c r="SOE36" s="39"/>
      <c r="SOF36" s="39"/>
      <c r="SOG36" s="39"/>
      <c r="SOH36" s="39"/>
      <c r="SOI36" s="40"/>
      <c r="SOJ36" s="40"/>
      <c r="SOK36" s="40"/>
      <c r="SOL36" s="40"/>
      <c r="SOM36" s="19"/>
      <c r="SON36" s="19"/>
      <c r="SOO36" s="18"/>
      <c r="SOP36" s="18"/>
      <c r="SOQ36" s="39"/>
      <c r="SOR36" s="39"/>
      <c r="SOS36" s="39"/>
      <c r="SOT36" s="39"/>
      <c r="SOU36" s="40"/>
      <c r="SOV36" s="40"/>
      <c r="SOW36" s="40"/>
      <c r="SOX36" s="40"/>
      <c r="SOY36" s="19"/>
      <c r="SOZ36" s="19"/>
      <c r="SPA36" s="18"/>
      <c r="SPB36" s="18"/>
      <c r="SPC36" s="39"/>
      <c r="SPD36" s="39"/>
      <c r="SPE36" s="39"/>
      <c r="SPF36" s="39"/>
      <c r="SPG36" s="40"/>
      <c r="SPH36" s="40"/>
      <c r="SPI36" s="40"/>
      <c r="SPJ36" s="40"/>
      <c r="SPK36" s="19"/>
      <c r="SPL36" s="19"/>
      <c r="SPM36" s="18"/>
      <c r="SPN36" s="18"/>
      <c r="SPO36" s="39"/>
      <c r="SPP36" s="39"/>
      <c r="SPQ36" s="39"/>
      <c r="SPR36" s="39"/>
      <c r="SPS36" s="40"/>
      <c r="SPT36" s="40"/>
      <c r="SPU36" s="40"/>
      <c r="SPV36" s="40"/>
      <c r="SPW36" s="19"/>
      <c r="SPX36" s="19"/>
      <c r="SPY36" s="18"/>
      <c r="SPZ36" s="18"/>
      <c r="SQA36" s="39"/>
      <c r="SQB36" s="39"/>
      <c r="SQC36" s="39"/>
      <c r="SQD36" s="39"/>
      <c r="SQE36" s="40"/>
      <c r="SQF36" s="40"/>
      <c r="SQG36" s="40"/>
      <c r="SQH36" s="40"/>
      <c r="SQI36" s="19"/>
      <c r="SQJ36" s="19"/>
      <c r="SQK36" s="18"/>
      <c r="SQL36" s="18"/>
      <c r="SQM36" s="39"/>
      <c r="SQN36" s="39"/>
      <c r="SQO36" s="39"/>
      <c r="SQP36" s="39"/>
      <c r="SQQ36" s="40"/>
      <c r="SQR36" s="40"/>
      <c r="SQS36" s="40"/>
      <c r="SQT36" s="40"/>
      <c r="SQU36" s="19"/>
      <c r="SQV36" s="19"/>
      <c r="SQW36" s="18"/>
      <c r="SQX36" s="18"/>
      <c r="SQY36" s="39"/>
      <c r="SQZ36" s="39"/>
      <c r="SRA36" s="39"/>
      <c r="SRB36" s="39"/>
      <c r="SRC36" s="40"/>
      <c r="SRD36" s="40"/>
      <c r="SRE36" s="40"/>
      <c r="SRF36" s="40"/>
      <c r="SRG36" s="19"/>
      <c r="SRH36" s="19"/>
      <c r="SRI36" s="18"/>
      <c r="SRJ36" s="18"/>
      <c r="SRK36" s="39"/>
      <c r="SRL36" s="39"/>
      <c r="SRM36" s="39"/>
      <c r="SRN36" s="39"/>
      <c r="SRO36" s="40"/>
      <c r="SRP36" s="40"/>
      <c r="SRQ36" s="40"/>
      <c r="SRR36" s="40"/>
      <c r="SRS36" s="19"/>
      <c r="SRT36" s="19"/>
      <c r="SRU36" s="18"/>
      <c r="SRV36" s="18"/>
      <c r="SRW36" s="39"/>
      <c r="SRX36" s="39"/>
      <c r="SRY36" s="39"/>
      <c r="SRZ36" s="39"/>
      <c r="SSA36" s="40"/>
      <c r="SSB36" s="40"/>
      <c r="SSC36" s="40"/>
      <c r="SSD36" s="40"/>
      <c r="SSE36" s="19"/>
      <c r="SSF36" s="19"/>
      <c r="SSG36" s="18"/>
      <c r="SSH36" s="18"/>
      <c r="SSI36" s="39"/>
      <c r="SSJ36" s="39"/>
      <c r="SSK36" s="39"/>
      <c r="SSL36" s="39"/>
      <c r="SSM36" s="40"/>
      <c r="SSN36" s="40"/>
      <c r="SSO36" s="40"/>
      <c r="SSP36" s="40"/>
      <c r="SSQ36" s="19"/>
      <c r="SSR36" s="19"/>
      <c r="SSS36" s="18"/>
      <c r="SST36" s="18"/>
      <c r="SSU36" s="39"/>
      <c r="SSV36" s="39"/>
      <c r="SSW36" s="39"/>
      <c r="SSX36" s="39"/>
      <c r="SSY36" s="40"/>
      <c r="SSZ36" s="40"/>
      <c r="STA36" s="40"/>
      <c r="STB36" s="40"/>
      <c r="STC36" s="19"/>
      <c r="STD36" s="19"/>
      <c r="STE36" s="18"/>
      <c r="STF36" s="18"/>
      <c r="STG36" s="39"/>
      <c r="STH36" s="39"/>
      <c r="STI36" s="39"/>
      <c r="STJ36" s="39"/>
      <c r="STK36" s="40"/>
      <c r="STL36" s="40"/>
      <c r="STM36" s="40"/>
      <c r="STN36" s="40"/>
      <c r="STO36" s="19"/>
      <c r="STP36" s="19"/>
      <c r="STQ36" s="18"/>
      <c r="STR36" s="18"/>
      <c r="STS36" s="39"/>
      <c r="STT36" s="39"/>
      <c r="STU36" s="39"/>
      <c r="STV36" s="39"/>
      <c r="STW36" s="40"/>
      <c r="STX36" s="40"/>
      <c r="STY36" s="40"/>
      <c r="STZ36" s="40"/>
      <c r="SUA36" s="19"/>
      <c r="SUB36" s="19"/>
      <c r="SUC36" s="18"/>
      <c r="SUD36" s="18"/>
      <c r="SUE36" s="39"/>
      <c r="SUF36" s="39"/>
      <c r="SUG36" s="39"/>
      <c r="SUH36" s="39"/>
      <c r="SUI36" s="40"/>
      <c r="SUJ36" s="40"/>
      <c r="SUK36" s="40"/>
      <c r="SUL36" s="40"/>
      <c r="SUM36" s="19"/>
      <c r="SUN36" s="19"/>
      <c r="SUO36" s="18"/>
      <c r="SUP36" s="18"/>
      <c r="SUQ36" s="39"/>
      <c r="SUR36" s="39"/>
      <c r="SUS36" s="39"/>
      <c r="SUT36" s="39"/>
      <c r="SUU36" s="40"/>
      <c r="SUV36" s="40"/>
      <c r="SUW36" s="40"/>
      <c r="SUX36" s="40"/>
      <c r="SUY36" s="19"/>
      <c r="SUZ36" s="19"/>
      <c r="SVA36" s="18"/>
      <c r="SVB36" s="18"/>
      <c r="SVC36" s="39"/>
      <c r="SVD36" s="39"/>
      <c r="SVE36" s="39"/>
      <c r="SVF36" s="39"/>
      <c r="SVG36" s="40"/>
      <c r="SVH36" s="40"/>
      <c r="SVI36" s="40"/>
      <c r="SVJ36" s="40"/>
      <c r="SVK36" s="19"/>
      <c r="SVL36" s="19"/>
      <c r="SVM36" s="18"/>
      <c r="SVN36" s="18"/>
      <c r="SVO36" s="39"/>
      <c r="SVP36" s="39"/>
      <c r="SVQ36" s="39"/>
      <c r="SVR36" s="39"/>
      <c r="SVS36" s="40"/>
      <c r="SVT36" s="40"/>
      <c r="SVU36" s="40"/>
      <c r="SVV36" s="40"/>
      <c r="SVW36" s="19"/>
      <c r="SVX36" s="19"/>
      <c r="SVY36" s="18"/>
      <c r="SVZ36" s="18"/>
      <c r="SWA36" s="39"/>
      <c r="SWB36" s="39"/>
      <c r="SWC36" s="39"/>
      <c r="SWD36" s="39"/>
      <c r="SWE36" s="40"/>
      <c r="SWF36" s="40"/>
      <c r="SWG36" s="40"/>
      <c r="SWH36" s="40"/>
      <c r="SWI36" s="19"/>
      <c r="SWJ36" s="19"/>
      <c r="SWK36" s="18"/>
      <c r="SWL36" s="18"/>
      <c r="SWM36" s="39"/>
      <c r="SWN36" s="39"/>
      <c r="SWO36" s="39"/>
      <c r="SWP36" s="39"/>
      <c r="SWQ36" s="40"/>
      <c r="SWR36" s="40"/>
      <c r="SWS36" s="40"/>
      <c r="SWT36" s="40"/>
      <c r="SWU36" s="19"/>
      <c r="SWV36" s="19"/>
      <c r="SWW36" s="18"/>
      <c r="SWX36" s="18"/>
      <c r="SWY36" s="39"/>
      <c r="SWZ36" s="39"/>
      <c r="SXA36" s="39"/>
      <c r="SXB36" s="39"/>
      <c r="SXC36" s="40"/>
      <c r="SXD36" s="40"/>
      <c r="SXE36" s="40"/>
      <c r="SXF36" s="40"/>
      <c r="SXG36" s="19"/>
      <c r="SXH36" s="19"/>
      <c r="SXI36" s="18"/>
      <c r="SXJ36" s="18"/>
      <c r="SXK36" s="39"/>
      <c r="SXL36" s="39"/>
      <c r="SXM36" s="39"/>
      <c r="SXN36" s="39"/>
      <c r="SXO36" s="40"/>
      <c r="SXP36" s="40"/>
      <c r="SXQ36" s="40"/>
      <c r="SXR36" s="40"/>
      <c r="SXS36" s="19"/>
      <c r="SXT36" s="19"/>
      <c r="SXU36" s="18"/>
      <c r="SXV36" s="18"/>
      <c r="SXW36" s="39"/>
      <c r="SXX36" s="39"/>
      <c r="SXY36" s="39"/>
      <c r="SXZ36" s="39"/>
      <c r="SYA36" s="40"/>
      <c r="SYB36" s="40"/>
      <c r="SYC36" s="40"/>
      <c r="SYD36" s="40"/>
      <c r="SYE36" s="19"/>
      <c r="SYF36" s="19"/>
      <c r="SYG36" s="18"/>
      <c r="SYH36" s="18"/>
      <c r="SYI36" s="39"/>
      <c r="SYJ36" s="39"/>
      <c r="SYK36" s="39"/>
      <c r="SYL36" s="39"/>
      <c r="SYM36" s="40"/>
      <c r="SYN36" s="40"/>
      <c r="SYO36" s="40"/>
      <c r="SYP36" s="40"/>
      <c r="SYQ36" s="19"/>
      <c r="SYR36" s="19"/>
      <c r="SYS36" s="18"/>
      <c r="SYT36" s="18"/>
      <c r="SYU36" s="39"/>
      <c r="SYV36" s="39"/>
      <c r="SYW36" s="39"/>
      <c r="SYX36" s="39"/>
      <c r="SYY36" s="40"/>
      <c r="SYZ36" s="40"/>
      <c r="SZA36" s="40"/>
      <c r="SZB36" s="40"/>
      <c r="SZC36" s="19"/>
      <c r="SZD36" s="19"/>
      <c r="SZE36" s="18"/>
      <c r="SZF36" s="18"/>
      <c r="SZG36" s="39"/>
      <c r="SZH36" s="39"/>
      <c r="SZI36" s="39"/>
      <c r="SZJ36" s="39"/>
      <c r="SZK36" s="40"/>
      <c r="SZL36" s="40"/>
      <c r="SZM36" s="40"/>
      <c r="SZN36" s="40"/>
      <c r="SZO36" s="19"/>
      <c r="SZP36" s="19"/>
      <c r="SZQ36" s="18"/>
      <c r="SZR36" s="18"/>
      <c r="SZS36" s="39"/>
      <c r="SZT36" s="39"/>
      <c r="SZU36" s="39"/>
      <c r="SZV36" s="39"/>
      <c r="SZW36" s="40"/>
      <c r="SZX36" s="40"/>
      <c r="SZY36" s="40"/>
      <c r="SZZ36" s="40"/>
      <c r="TAA36" s="19"/>
      <c r="TAB36" s="19"/>
      <c r="TAC36" s="18"/>
      <c r="TAD36" s="18"/>
      <c r="TAE36" s="39"/>
      <c r="TAF36" s="39"/>
      <c r="TAG36" s="39"/>
      <c r="TAH36" s="39"/>
      <c r="TAI36" s="40"/>
      <c r="TAJ36" s="40"/>
      <c r="TAK36" s="40"/>
      <c r="TAL36" s="40"/>
      <c r="TAM36" s="19"/>
      <c r="TAN36" s="19"/>
      <c r="TAO36" s="18"/>
      <c r="TAP36" s="18"/>
      <c r="TAQ36" s="39"/>
      <c r="TAR36" s="39"/>
      <c r="TAS36" s="39"/>
      <c r="TAT36" s="39"/>
      <c r="TAU36" s="40"/>
      <c r="TAV36" s="40"/>
      <c r="TAW36" s="40"/>
      <c r="TAX36" s="40"/>
      <c r="TAY36" s="19"/>
      <c r="TAZ36" s="19"/>
      <c r="TBA36" s="18"/>
      <c r="TBB36" s="18"/>
      <c r="TBC36" s="39"/>
      <c r="TBD36" s="39"/>
      <c r="TBE36" s="39"/>
      <c r="TBF36" s="39"/>
      <c r="TBG36" s="40"/>
      <c r="TBH36" s="40"/>
      <c r="TBI36" s="40"/>
      <c r="TBJ36" s="40"/>
      <c r="TBK36" s="19"/>
      <c r="TBL36" s="19"/>
      <c r="TBM36" s="18"/>
      <c r="TBN36" s="18"/>
      <c r="TBO36" s="39"/>
      <c r="TBP36" s="39"/>
      <c r="TBQ36" s="39"/>
      <c r="TBR36" s="39"/>
      <c r="TBS36" s="40"/>
      <c r="TBT36" s="40"/>
      <c r="TBU36" s="40"/>
      <c r="TBV36" s="40"/>
      <c r="TBW36" s="19"/>
      <c r="TBX36" s="19"/>
      <c r="TBY36" s="18"/>
      <c r="TBZ36" s="18"/>
      <c r="TCA36" s="39"/>
      <c r="TCB36" s="39"/>
      <c r="TCC36" s="39"/>
      <c r="TCD36" s="39"/>
      <c r="TCE36" s="40"/>
      <c r="TCF36" s="40"/>
      <c r="TCG36" s="40"/>
      <c r="TCH36" s="40"/>
      <c r="TCI36" s="19"/>
      <c r="TCJ36" s="19"/>
      <c r="TCK36" s="18"/>
      <c r="TCL36" s="18"/>
      <c r="TCM36" s="39"/>
      <c r="TCN36" s="39"/>
      <c r="TCO36" s="39"/>
      <c r="TCP36" s="39"/>
      <c r="TCQ36" s="40"/>
      <c r="TCR36" s="40"/>
      <c r="TCS36" s="40"/>
      <c r="TCT36" s="40"/>
      <c r="TCU36" s="19"/>
      <c r="TCV36" s="19"/>
      <c r="TCW36" s="18"/>
      <c r="TCX36" s="18"/>
      <c r="TCY36" s="39"/>
      <c r="TCZ36" s="39"/>
      <c r="TDA36" s="39"/>
      <c r="TDB36" s="39"/>
      <c r="TDC36" s="40"/>
      <c r="TDD36" s="40"/>
      <c r="TDE36" s="40"/>
      <c r="TDF36" s="40"/>
      <c r="TDG36" s="19"/>
      <c r="TDH36" s="19"/>
      <c r="TDI36" s="18"/>
      <c r="TDJ36" s="18"/>
      <c r="TDK36" s="39"/>
      <c r="TDL36" s="39"/>
      <c r="TDM36" s="39"/>
      <c r="TDN36" s="39"/>
      <c r="TDO36" s="40"/>
      <c r="TDP36" s="40"/>
      <c r="TDQ36" s="40"/>
      <c r="TDR36" s="40"/>
      <c r="TDS36" s="19"/>
      <c r="TDT36" s="19"/>
      <c r="TDU36" s="18"/>
      <c r="TDV36" s="18"/>
      <c r="TDW36" s="39"/>
      <c r="TDX36" s="39"/>
      <c r="TDY36" s="39"/>
      <c r="TDZ36" s="39"/>
      <c r="TEA36" s="40"/>
      <c r="TEB36" s="40"/>
      <c r="TEC36" s="40"/>
      <c r="TED36" s="40"/>
      <c r="TEE36" s="19"/>
      <c r="TEF36" s="19"/>
      <c r="TEG36" s="18"/>
      <c r="TEH36" s="18"/>
      <c r="TEI36" s="39"/>
      <c r="TEJ36" s="39"/>
      <c r="TEK36" s="39"/>
      <c r="TEL36" s="39"/>
      <c r="TEM36" s="40"/>
      <c r="TEN36" s="40"/>
      <c r="TEO36" s="40"/>
      <c r="TEP36" s="40"/>
      <c r="TEQ36" s="19"/>
      <c r="TER36" s="19"/>
      <c r="TES36" s="18"/>
      <c r="TET36" s="18"/>
      <c r="TEU36" s="39"/>
      <c r="TEV36" s="39"/>
      <c r="TEW36" s="39"/>
      <c r="TEX36" s="39"/>
      <c r="TEY36" s="40"/>
      <c r="TEZ36" s="40"/>
      <c r="TFA36" s="40"/>
      <c r="TFB36" s="40"/>
      <c r="TFC36" s="19"/>
      <c r="TFD36" s="19"/>
      <c r="TFE36" s="18"/>
      <c r="TFF36" s="18"/>
      <c r="TFG36" s="39"/>
      <c r="TFH36" s="39"/>
      <c r="TFI36" s="39"/>
      <c r="TFJ36" s="39"/>
      <c r="TFK36" s="40"/>
      <c r="TFL36" s="40"/>
      <c r="TFM36" s="40"/>
      <c r="TFN36" s="40"/>
      <c r="TFO36" s="19"/>
      <c r="TFP36" s="19"/>
      <c r="TFQ36" s="18"/>
      <c r="TFR36" s="18"/>
      <c r="TFS36" s="39"/>
      <c r="TFT36" s="39"/>
      <c r="TFU36" s="39"/>
      <c r="TFV36" s="39"/>
      <c r="TFW36" s="40"/>
      <c r="TFX36" s="40"/>
      <c r="TFY36" s="40"/>
      <c r="TFZ36" s="40"/>
      <c r="TGA36" s="19"/>
      <c r="TGB36" s="19"/>
      <c r="TGC36" s="18"/>
      <c r="TGD36" s="18"/>
      <c r="TGE36" s="39"/>
      <c r="TGF36" s="39"/>
      <c r="TGG36" s="39"/>
      <c r="TGH36" s="39"/>
      <c r="TGI36" s="40"/>
      <c r="TGJ36" s="40"/>
      <c r="TGK36" s="40"/>
      <c r="TGL36" s="40"/>
      <c r="TGM36" s="19"/>
      <c r="TGN36" s="19"/>
      <c r="TGO36" s="18"/>
      <c r="TGP36" s="18"/>
      <c r="TGQ36" s="39"/>
      <c r="TGR36" s="39"/>
      <c r="TGS36" s="39"/>
      <c r="TGT36" s="39"/>
      <c r="TGU36" s="40"/>
      <c r="TGV36" s="40"/>
      <c r="TGW36" s="40"/>
      <c r="TGX36" s="40"/>
      <c r="TGY36" s="19"/>
      <c r="TGZ36" s="19"/>
      <c r="THA36" s="18"/>
      <c r="THB36" s="18"/>
      <c r="THC36" s="39"/>
      <c r="THD36" s="39"/>
      <c r="THE36" s="39"/>
      <c r="THF36" s="39"/>
      <c r="THG36" s="40"/>
      <c r="THH36" s="40"/>
      <c r="THI36" s="40"/>
      <c r="THJ36" s="40"/>
      <c r="THK36" s="19"/>
      <c r="THL36" s="19"/>
      <c r="THM36" s="18"/>
      <c r="THN36" s="18"/>
      <c r="THO36" s="39"/>
      <c r="THP36" s="39"/>
      <c r="THQ36" s="39"/>
      <c r="THR36" s="39"/>
      <c r="THS36" s="40"/>
      <c r="THT36" s="40"/>
      <c r="THU36" s="40"/>
      <c r="THV36" s="40"/>
      <c r="THW36" s="19"/>
      <c r="THX36" s="19"/>
      <c r="THY36" s="18"/>
      <c r="THZ36" s="18"/>
      <c r="TIA36" s="39"/>
      <c r="TIB36" s="39"/>
      <c r="TIC36" s="39"/>
      <c r="TID36" s="39"/>
      <c r="TIE36" s="40"/>
      <c r="TIF36" s="40"/>
      <c r="TIG36" s="40"/>
      <c r="TIH36" s="40"/>
      <c r="TII36" s="19"/>
      <c r="TIJ36" s="19"/>
      <c r="TIK36" s="18"/>
      <c r="TIL36" s="18"/>
      <c r="TIM36" s="39"/>
      <c r="TIN36" s="39"/>
      <c r="TIO36" s="39"/>
      <c r="TIP36" s="39"/>
      <c r="TIQ36" s="40"/>
      <c r="TIR36" s="40"/>
      <c r="TIS36" s="40"/>
      <c r="TIT36" s="40"/>
      <c r="TIU36" s="19"/>
      <c r="TIV36" s="19"/>
      <c r="TIW36" s="18"/>
      <c r="TIX36" s="18"/>
      <c r="TIY36" s="39"/>
      <c r="TIZ36" s="39"/>
      <c r="TJA36" s="39"/>
      <c r="TJB36" s="39"/>
      <c r="TJC36" s="40"/>
      <c r="TJD36" s="40"/>
      <c r="TJE36" s="40"/>
      <c r="TJF36" s="40"/>
      <c r="TJG36" s="19"/>
      <c r="TJH36" s="19"/>
      <c r="TJI36" s="18"/>
      <c r="TJJ36" s="18"/>
      <c r="TJK36" s="39"/>
      <c r="TJL36" s="39"/>
      <c r="TJM36" s="39"/>
      <c r="TJN36" s="39"/>
      <c r="TJO36" s="40"/>
      <c r="TJP36" s="40"/>
      <c r="TJQ36" s="40"/>
      <c r="TJR36" s="40"/>
      <c r="TJS36" s="19"/>
      <c r="TJT36" s="19"/>
      <c r="TJU36" s="18"/>
      <c r="TJV36" s="18"/>
      <c r="TJW36" s="39"/>
      <c r="TJX36" s="39"/>
      <c r="TJY36" s="39"/>
      <c r="TJZ36" s="39"/>
      <c r="TKA36" s="40"/>
      <c r="TKB36" s="40"/>
      <c r="TKC36" s="40"/>
      <c r="TKD36" s="40"/>
      <c r="TKE36" s="19"/>
      <c r="TKF36" s="19"/>
      <c r="TKG36" s="18"/>
      <c r="TKH36" s="18"/>
      <c r="TKI36" s="39"/>
      <c r="TKJ36" s="39"/>
      <c r="TKK36" s="39"/>
      <c r="TKL36" s="39"/>
      <c r="TKM36" s="40"/>
      <c r="TKN36" s="40"/>
      <c r="TKO36" s="40"/>
      <c r="TKP36" s="40"/>
      <c r="TKQ36" s="19"/>
      <c r="TKR36" s="19"/>
      <c r="TKS36" s="18"/>
      <c r="TKT36" s="18"/>
      <c r="TKU36" s="39"/>
      <c r="TKV36" s="39"/>
      <c r="TKW36" s="39"/>
      <c r="TKX36" s="39"/>
      <c r="TKY36" s="40"/>
      <c r="TKZ36" s="40"/>
      <c r="TLA36" s="40"/>
      <c r="TLB36" s="40"/>
      <c r="TLC36" s="19"/>
      <c r="TLD36" s="19"/>
      <c r="TLE36" s="18"/>
      <c r="TLF36" s="18"/>
      <c r="TLG36" s="39"/>
      <c r="TLH36" s="39"/>
      <c r="TLI36" s="39"/>
      <c r="TLJ36" s="39"/>
      <c r="TLK36" s="40"/>
      <c r="TLL36" s="40"/>
      <c r="TLM36" s="40"/>
      <c r="TLN36" s="40"/>
      <c r="TLO36" s="19"/>
      <c r="TLP36" s="19"/>
      <c r="TLQ36" s="18"/>
      <c r="TLR36" s="18"/>
      <c r="TLS36" s="39"/>
      <c r="TLT36" s="39"/>
      <c r="TLU36" s="39"/>
      <c r="TLV36" s="39"/>
      <c r="TLW36" s="40"/>
      <c r="TLX36" s="40"/>
      <c r="TLY36" s="40"/>
      <c r="TLZ36" s="40"/>
      <c r="TMA36" s="19"/>
      <c r="TMB36" s="19"/>
      <c r="TMC36" s="18"/>
      <c r="TMD36" s="18"/>
      <c r="TME36" s="39"/>
      <c r="TMF36" s="39"/>
      <c r="TMG36" s="39"/>
      <c r="TMH36" s="39"/>
      <c r="TMI36" s="40"/>
      <c r="TMJ36" s="40"/>
      <c r="TMK36" s="40"/>
      <c r="TML36" s="40"/>
      <c r="TMM36" s="19"/>
      <c r="TMN36" s="19"/>
      <c r="TMO36" s="18"/>
      <c r="TMP36" s="18"/>
      <c r="TMQ36" s="39"/>
      <c r="TMR36" s="39"/>
      <c r="TMS36" s="39"/>
      <c r="TMT36" s="39"/>
      <c r="TMU36" s="40"/>
      <c r="TMV36" s="40"/>
      <c r="TMW36" s="40"/>
      <c r="TMX36" s="40"/>
      <c r="TMY36" s="19"/>
      <c r="TMZ36" s="19"/>
      <c r="TNA36" s="18"/>
      <c r="TNB36" s="18"/>
      <c r="TNC36" s="39"/>
      <c r="TND36" s="39"/>
      <c r="TNE36" s="39"/>
      <c r="TNF36" s="39"/>
      <c r="TNG36" s="40"/>
      <c r="TNH36" s="40"/>
      <c r="TNI36" s="40"/>
      <c r="TNJ36" s="40"/>
      <c r="TNK36" s="19"/>
      <c r="TNL36" s="19"/>
      <c r="TNM36" s="18"/>
      <c r="TNN36" s="18"/>
      <c r="TNO36" s="39"/>
      <c r="TNP36" s="39"/>
      <c r="TNQ36" s="39"/>
      <c r="TNR36" s="39"/>
      <c r="TNS36" s="40"/>
      <c r="TNT36" s="40"/>
      <c r="TNU36" s="40"/>
      <c r="TNV36" s="40"/>
      <c r="TNW36" s="19"/>
      <c r="TNX36" s="19"/>
      <c r="TNY36" s="18"/>
      <c r="TNZ36" s="18"/>
      <c r="TOA36" s="39"/>
      <c r="TOB36" s="39"/>
      <c r="TOC36" s="39"/>
      <c r="TOD36" s="39"/>
      <c r="TOE36" s="40"/>
      <c r="TOF36" s="40"/>
      <c r="TOG36" s="40"/>
      <c r="TOH36" s="40"/>
      <c r="TOI36" s="19"/>
      <c r="TOJ36" s="19"/>
      <c r="TOK36" s="18"/>
      <c r="TOL36" s="18"/>
      <c r="TOM36" s="39"/>
      <c r="TON36" s="39"/>
      <c r="TOO36" s="39"/>
      <c r="TOP36" s="39"/>
      <c r="TOQ36" s="40"/>
      <c r="TOR36" s="40"/>
      <c r="TOS36" s="40"/>
      <c r="TOT36" s="40"/>
      <c r="TOU36" s="19"/>
      <c r="TOV36" s="19"/>
      <c r="TOW36" s="18"/>
      <c r="TOX36" s="18"/>
      <c r="TOY36" s="39"/>
      <c r="TOZ36" s="39"/>
      <c r="TPA36" s="39"/>
      <c r="TPB36" s="39"/>
      <c r="TPC36" s="40"/>
      <c r="TPD36" s="40"/>
      <c r="TPE36" s="40"/>
      <c r="TPF36" s="40"/>
      <c r="TPG36" s="19"/>
      <c r="TPH36" s="19"/>
      <c r="TPI36" s="18"/>
      <c r="TPJ36" s="18"/>
      <c r="TPK36" s="39"/>
      <c r="TPL36" s="39"/>
      <c r="TPM36" s="39"/>
      <c r="TPN36" s="39"/>
      <c r="TPO36" s="40"/>
      <c r="TPP36" s="40"/>
      <c r="TPQ36" s="40"/>
      <c r="TPR36" s="40"/>
      <c r="TPS36" s="19"/>
      <c r="TPT36" s="19"/>
      <c r="TPU36" s="18"/>
      <c r="TPV36" s="18"/>
      <c r="TPW36" s="39"/>
      <c r="TPX36" s="39"/>
      <c r="TPY36" s="39"/>
      <c r="TPZ36" s="39"/>
      <c r="TQA36" s="40"/>
      <c r="TQB36" s="40"/>
      <c r="TQC36" s="40"/>
      <c r="TQD36" s="40"/>
      <c r="TQE36" s="19"/>
      <c r="TQF36" s="19"/>
      <c r="TQG36" s="18"/>
      <c r="TQH36" s="18"/>
      <c r="TQI36" s="39"/>
      <c r="TQJ36" s="39"/>
      <c r="TQK36" s="39"/>
      <c r="TQL36" s="39"/>
      <c r="TQM36" s="40"/>
      <c r="TQN36" s="40"/>
      <c r="TQO36" s="40"/>
      <c r="TQP36" s="40"/>
      <c r="TQQ36" s="19"/>
      <c r="TQR36" s="19"/>
      <c r="TQS36" s="18"/>
      <c r="TQT36" s="18"/>
      <c r="TQU36" s="39"/>
      <c r="TQV36" s="39"/>
      <c r="TQW36" s="39"/>
      <c r="TQX36" s="39"/>
      <c r="TQY36" s="40"/>
      <c r="TQZ36" s="40"/>
      <c r="TRA36" s="40"/>
      <c r="TRB36" s="40"/>
      <c r="TRC36" s="19"/>
      <c r="TRD36" s="19"/>
      <c r="TRE36" s="18"/>
      <c r="TRF36" s="18"/>
      <c r="TRG36" s="39"/>
      <c r="TRH36" s="39"/>
      <c r="TRI36" s="39"/>
      <c r="TRJ36" s="39"/>
      <c r="TRK36" s="40"/>
      <c r="TRL36" s="40"/>
      <c r="TRM36" s="40"/>
      <c r="TRN36" s="40"/>
      <c r="TRO36" s="19"/>
      <c r="TRP36" s="19"/>
      <c r="TRQ36" s="18"/>
      <c r="TRR36" s="18"/>
      <c r="TRS36" s="39"/>
      <c r="TRT36" s="39"/>
      <c r="TRU36" s="39"/>
      <c r="TRV36" s="39"/>
      <c r="TRW36" s="40"/>
      <c r="TRX36" s="40"/>
      <c r="TRY36" s="40"/>
      <c r="TRZ36" s="40"/>
      <c r="TSA36" s="19"/>
      <c r="TSB36" s="19"/>
      <c r="TSC36" s="18"/>
      <c r="TSD36" s="18"/>
      <c r="TSE36" s="39"/>
      <c r="TSF36" s="39"/>
      <c r="TSG36" s="39"/>
      <c r="TSH36" s="39"/>
      <c r="TSI36" s="40"/>
      <c r="TSJ36" s="40"/>
      <c r="TSK36" s="40"/>
      <c r="TSL36" s="40"/>
      <c r="TSM36" s="19"/>
      <c r="TSN36" s="19"/>
      <c r="TSO36" s="18"/>
      <c r="TSP36" s="18"/>
      <c r="TSQ36" s="39"/>
      <c r="TSR36" s="39"/>
      <c r="TSS36" s="39"/>
      <c r="TST36" s="39"/>
      <c r="TSU36" s="40"/>
      <c r="TSV36" s="40"/>
      <c r="TSW36" s="40"/>
      <c r="TSX36" s="40"/>
      <c r="TSY36" s="19"/>
      <c r="TSZ36" s="19"/>
      <c r="TTA36" s="18"/>
      <c r="TTB36" s="18"/>
      <c r="TTC36" s="39"/>
      <c r="TTD36" s="39"/>
      <c r="TTE36" s="39"/>
      <c r="TTF36" s="39"/>
      <c r="TTG36" s="40"/>
      <c r="TTH36" s="40"/>
      <c r="TTI36" s="40"/>
      <c r="TTJ36" s="40"/>
      <c r="TTK36" s="19"/>
      <c r="TTL36" s="19"/>
      <c r="TTM36" s="18"/>
      <c r="TTN36" s="18"/>
      <c r="TTO36" s="39"/>
      <c r="TTP36" s="39"/>
      <c r="TTQ36" s="39"/>
      <c r="TTR36" s="39"/>
      <c r="TTS36" s="40"/>
      <c r="TTT36" s="40"/>
      <c r="TTU36" s="40"/>
      <c r="TTV36" s="40"/>
      <c r="TTW36" s="19"/>
      <c r="TTX36" s="19"/>
      <c r="TTY36" s="18"/>
      <c r="TTZ36" s="18"/>
      <c r="TUA36" s="39"/>
      <c r="TUB36" s="39"/>
      <c r="TUC36" s="39"/>
      <c r="TUD36" s="39"/>
      <c r="TUE36" s="40"/>
      <c r="TUF36" s="40"/>
      <c r="TUG36" s="40"/>
      <c r="TUH36" s="40"/>
      <c r="TUI36" s="19"/>
      <c r="TUJ36" s="19"/>
      <c r="TUK36" s="18"/>
      <c r="TUL36" s="18"/>
      <c r="TUM36" s="39"/>
      <c r="TUN36" s="39"/>
      <c r="TUO36" s="39"/>
      <c r="TUP36" s="39"/>
      <c r="TUQ36" s="40"/>
      <c r="TUR36" s="40"/>
      <c r="TUS36" s="40"/>
      <c r="TUT36" s="40"/>
      <c r="TUU36" s="19"/>
      <c r="TUV36" s="19"/>
      <c r="TUW36" s="18"/>
      <c r="TUX36" s="18"/>
      <c r="TUY36" s="39"/>
      <c r="TUZ36" s="39"/>
      <c r="TVA36" s="39"/>
      <c r="TVB36" s="39"/>
      <c r="TVC36" s="40"/>
      <c r="TVD36" s="40"/>
      <c r="TVE36" s="40"/>
      <c r="TVF36" s="40"/>
      <c r="TVG36" s="19"/>
      <c r="TVH36" s="19"/>
      <c r="TVI36" s="18"/>
      <c r="TVJ36" s="18"/>
      <c r="TVK36" s="39"/>
      <c r="TVL36" s="39"/>
      <c r="TVM36" s="39"/>
      <c r="TVN36" s="39"/>
      <c r="TVO36" s="40"/>
      <c r="TVP36" s="40"/>
      <c r="TVQ36" s="40"/>
      <c r="TVR36" s="40"/>
      <c r="TVS36" s="19"/>
      <c r="TVT36" s="19"/>
      <c r="TVU36" s="18"/>
      <c r="TVV36" s="18"/>
      <c r="TVW36" s="39"/>
      <c r="TVX36" s="39"/>
      <c r="TVY36" s="39"/>
      <c r="TVZ36" s="39"/>
      <c r="TWA36" s="40"/>
      <c r="TWB36" s="40"/>
      <c r="TWC36" s="40"/>
      <c r="TWD36" s="40"/>
      <c r="TWE36" s="19"/>
      <c r="TWF36" s="19"/>
      <c r="TWG36" s="18"/>
      <c r="TWH36" s="18"/>
      <c r="TWI36" s="39"/>
      <c r="TWJ36" s="39"/>
      <c r="TWK36" s="39"/>
      <c r="TWL36" s="39"/>
      <c r="TWM36" s="40"/>
      <c r="TWN36" s="40"/>
      <c r="TWO36" s="40"/>
      <c r="TWP36" s="40"/>
      <c r="TWQ36" s="19"/>
      <c r="TWR36" s="19"/>
      <c r="TWS36" s="18"/>
      <c r="TWT36" s="18"/>
      <c r="TWU36" s="39"/>
      <c r="TWV36" s="39"/>
      <c r="TWW36" s="39"/>
      <c r="TWX36" s="39"/>
      <c r="TWY36" s="40"/>
      <c r="TWZ36" s="40"/>
      <c r="TXA36" s="40"/>
      <c r="TXB36" s="40"/>
      <c r="TXC36" s="19"/>
      <c r="TXD36" s="19"/>
      <c r="TXE36" s="18"/>
      <c r="TXF36" s="18"/>
      <c r="TXG36" s="39"/>
      <c r="TXH36" s="39"/>
      <c r="TXI36" s="39"/>
      <c r="TXJ36" s="39"/>
      <c r="TXK36" s="40"/>
      <c r="TXL36" s="40"/>
      <c r="TXM36" s="40"/>
      <c r="TXN36" s="40"/>
      <c r="TXO36" s="19"/>
      <c r="TXP36" s="19"/>
      <c r="TXQ36" s="18"/>
      <c r="TXR36" s="18"/>
      <c r="TXS36" s="39"/>
      <c r="TXT36" s="39"/>
      <c r="TXU36" s="39"/>
      <c r="TXV36" s="39"/>
      <c r="TXW36" s="40"/>
      <c r="TXX36" s="40"/>
      <c r="TXY36" s="40"/>
      <c r="TXZ36" s="40"/>
      <c r="TYA36" s="19"/>
      <c r="TYB36" s="19"/>
      <c r="TYC36" s="18"/>
      <c r="TYD36" s="18"/>
      <c r="TYE36" s="39"/>
      <c r="TYF36" s="39"/>
      <c r="TYG36" s="39"/>
      <c r="TYH36" s="39"/>
      <c r="TYI36" s="40"/>
      <c r="TYJ36" s="40"/>
      <c r="TYK36" s="40"/>
      <c r="TYL36" s="40"/>
      <c r="TYM36" s="19"/>
      <c r="TYN36" s="19"/>
      <c r="TYO36" s="18"/>
      <c r="TYP36" s="18"/>
      <c r="TYQ36" s="39"/>
      <c r="TYR36" s="39"/>
      <c r="TYS36" s="39"/>
      <c r="TYT36" s="39"/>
      <c r="TYU36" s="40"/>
      <c r="TYV36" s="40"/>
      <c r="TYW36" s="40"/>
      <c r="TYX36" s="40"/>
      <c r="TYY36" s="19"/>
      <c r="TYZ36" s="19"/>
      <c r="TZA36" s="18"/>
      <c r="TZB36" s="18"/>
      <c r="TZC36" s="39"/>
      <c r="TZD36" s="39"/>
      <c r="TZE36" s="39"/>
      <c r="TZF36" s="39"/>
      <c r="TZG36" s="40"/>
      <c r="TZH36" s="40"/>
      <c r="TZI36" s="40"/>
      <c r="TZJ36" s="40"/>
      <c r="TZK36" s="19"/>
      <c r="TZL36" s="19"/>
      <c r="TZM36" s="18"/>
      <c r="TZN36" s="18"/>
      <c r="TZO36" s="39"/>
      <c r="TZP36" s="39"/>
      <c r="TZQ36" s="39"/>
      <c r="TZR36" s="39"/>
      <c r="TZS36" s="40"/>
      <c r="TZT36" s="40"/>
      <c r="TZU36" s="40"/>
      <c r="TZV36" s="40"/>
      <c r="TZW36" s="19"/>
      <c r="TZX36" s="19"/>
      <c r="TZY36" s="18"/>
      <c r="TZZ36" s="18"/>
      <c r="UAA36" s="39"/>
      <c r="UAB36" s="39"/>
      <c r="UAC36" s="39"/>
      <c r="UAD36" s="39"/>
      <c r="UAE36" s="40"/>
      <c r="UAF36" s="40"/>
      <c r="UAG36" s="40"/>
      <c r="UAH36" s="40"/>
      <c r="UAI36" s="19"/>
      <c r="UAJ36" s="19"/>
      <c r="UAK36" s="18"/>
      <c r="UAL36" s="18"/>
      <c r="UAM36" s="39"/>
      <c r="UAN36" s="39"/>
      <c r="UAO36" s="39"/>
      <c r="UAP36" s="39"/>
      <c r="UAQ36" s="40"/>
      <c r="UAR36" s="40"/>
      <c r="UAS36" s="40"/>
      <c r="UAT36" s="40"/>
      <c r="UAU36" s="19"/>
      <c r="UAV36" s="19"/>
      <c r="UAW36" s="18"/>
      <c r="UAX36" s="18"/>
      <c r="UAY36" s="39"/>
      <c r="UAZ36" s="39"/>
      <c r="UBA36" s="39"/>
      <c r="UBB36" s="39"/>
      <c r="UBC36" s="40"/>
      <c r="UBD36" s="40"/>
      <c r="UBE36" s="40"/>
      <c r="UBF36" s="40"/>
      <c r="UBG36" s="19"/>
      <c r="UBH36" s="19"/>
      <c r="UBI36" s="18"/>
      <c r="UBJ36" s="18"/>
      <c r="UBK36" s="39"/>
      <c r="UBL36" s="39"/>
      <c r="UBM36" s="39"/>
      <c r="UBN36" s="39"/>
      <c r="UBO36" s="40"/>
      <c r="UBP36" s="40"/>
      <c r="UBQ36" s="40"/>
      <c r="UBR36" s="40"/>
      <c r="UBS36" s="19"/>
      <c r="UBT36" s="19"/>
      <c r="UBU36" s="18"/>
      <c r="UBV36" s="18"/>
      <c r="UBW36" s="39"/>
      <c r="UBX36" s="39"/>
      <c r="UBY36" s="39"/>
      <c r="UBZ36" s="39"/>
      <c r="UCA36" s="40"/>
      <c r="UCB36" s="40"/>
      <c r="UCC36" s="40"/>
      <c r="UCD36" s="40"/>
      <c r="UCE36" s="19"/>
      <c r="UCF36" s="19"/>
      <c r="UCG36" s="18"/>
      <c r="UCH36" s="18"/>
      <c r="UCI36" s="39"/>
      <c r="UCJ36" s="39"/>
      <c r="UCK36" s="39"/>
      <c r="UCL36" s="39"/>
      <c r="UCM36" s="40"/>
      <c r="UCN36" s="40"/>
      <c r="UCO36" s="40"/>
      <c r="UCP36" s="40"/>
      <c r="UCQ36" s="19"/>
      <c r="UCR36" s="19"/>
      <c r="UCS36" s="18"/>
      <c r="UCT36" s="18"/>
      <c r="UCU36" s="39"/>
      <c r="UCV36" s="39"/>
      <c r="UCW36" s="39"/>
      <c r="UCX36" s="39"/>
      <c r="UCY36" s="40"/>
      <c r="UCZ36" s="40"/>
      <c r="UDA36" s="40"/>
      <c r="UDB36" s="40"/>
      <c r="UDC36" s="19"/>
      <c r="UDD36" s="19"/>
      <c r="UDE36" s="18"/>
      <c r="UDF36" s="18"/>
      <c r="UDG36" s="39"/>
      <c r="UDH36" s="39"/>
      <c r="UDI36" s="39"/>
      <c r="UDJ36" s="39"/>
      <c r="UDK36" s="40"/>
      <c r="UDL36" s="40"/>
      <c r="UDM36" s="40"/>
      <c r="UDN36" s="40"/>
      <c r="UDO36" s="19"/>
      <c r="UDP36" s="19"/>
      <c r="UDQ36" s="18"/>
      <c r="UDR36" s="18"/>
      <c r="UDS36" s="39"/>
      <c r="UDT36" s="39"/>
      <c r="UDU36" s="39"/>
      <c r="UDV36" s="39"/>
      <c r="UDW36" s="40"/>
      <c r="UDX36" s="40"/>
      <c r="UDY36" s="40"/>
      <c r="UDZ36" s="40"/>
      <c r="UEA36" s="19"/>
      <c r="UEB36" s="19"/>
      <c r="UEC36" s="18"/>
      <c r="UED36" s="18"/>
      <c r="UEE36" s="39"/>
      <c r="UEF36" s="39"/>
      <c r="UEG36" s="39"/>
      <c r="UEH36" s="39"/>
      <c r="UEI36" s="40"/>
      <c r="UEJ36" s="40"/>
      <c r="UEK36" s="40"/>
      <c r="UEL36" s="40"/>
      <c r="UEM36" s="19"/>
      <c r="UEN36" s="19"/>
      <c r="UEO36" s="18"/>
      <c r="UEP36" s="18"/>
      <c r="UEQ36" s="39"/>
      <c r="UER36" s="39"/>
      <c r="UES36" s="39"/>
      <c r="UET36" s="39"/>
      <c r="UEU36" s="40"/>
      <c r="UEV36" s="40"/>
      <c r="UEW36" s="40"/>
      <c r="UEX36" s="40"/>
      <c r="UEY36" s="19"/>
      <c r="UEZ36" s="19"/>
      <c r="UFA36" s="18"/>
      <c r="UFB36" s="18"/>
      <c r="UFC36" s="39"/>
      <c r="UFD36" s="39"/>
      <c r="UFE36" s="39"/>
      <c r="UFF36" s="39"/>
      <c r="UFG36" s="40"/>
      <c r="UFH36" s="40"/>
      <c r="UFI36" s="40"/>
      <c r="UFJ36" s="40"/>
      <c r="UFK36" s="19"/>
      <c r="UFL36" s="19"/>
      <c r="UFM36" s="18"/>
      <c r="UFN36" s="18"/>
      <c r="UFO36" s="39"/>
      <c r="UFP36" s="39"/>
      <c r="UFQ36" s="39"/>
      <c r="UFR36" s="39"/>
      <c r="UFS36" s="40"/>
      <c r="UFT36" s="40"/>
      <c r="UFU36" s="40"/>
      <c r="UFV36" s="40"/>
      <c r="UFW36" s="19"/>
      <c r="UFX36" s="19"/>
      <c r="UFY36" s="18"/>
      <c r="UFZ36" s="18"/>
      <c r="UGA36" s="39"/>
      <c r="UGB36" s="39"/>
      <c r="UGC36" s="39"/>
      <c r="UGD36" s="39"/>
      <c r="UGE36" s="40"/>
      <c r="UGF36" s="40"/>
      <c r="UGG36" s="40"/>
      <c r="UGH36" s="40"/>
      <c r="UGI36" s="19"/>
      <c r="UGJ36" s="19"/>
      <c r="UGK36" s="18"/>
      <c r="UGL36" s="18"/>
      <c r="UGM36" s="39"/>
      <c r="UGN36" s="39"/>
      <c r="UGO36" s="39"/>
      <c r="UGP36" s="39"/>
      <c r="UGQ36" s="40"/>
      <c r="UGR36" s="40"/>
      <c r="UGS36" s="40"/>
      <c r="UGT36" s="40"/>
      <c r="UGU36" s="19"/>
      <c r="UGV36" s="19"/>
      <c r="UGW36" s="18"/>
      <c r="UGX36" s="18"/>
      <c r="UGY36" s="39"/>
      <c r="UGZ36" s="39"/>
      <c r="UHA36" s="39"/>
      <c r="UHB36" s="39"/>
      <c r="UHC36" s="40"/>
      <c r="UHD36" s="40"/>
      <c r="UHE36" s="40"/>
      <c r="UHF36" s="40"/>
      <c r="UHG36" s="19"/>
      <c r="UHH36" s="19"/>
      <c r="UHI36" s="18"/>
      <c r="UHJ36" s="18"/>
      <c r="UHK36" s="39"/>
      <c r="UHL36" s="39"/>
      <c r="UHM36" s="39"/>
      <c r="UHN36" s="39"/>
      <c r="UHO36" s="40"/>
      <c r="UHP36" s="40"/>
      <c r="UHQ36" s="40"/>
      <c r="UHR36" s="40"/>
      <c r="UHS36" s="19"/>
      <c r="UHT36" s="19"/>
      <c r="UHU36" s="18"/>
      <c r="UHV36" s="18"/>
      <c r="UHW36" s="39"/>
      <c r="UHX36" s="39"/>
      <c r="UHY36" s="39"/>
      <c r="UHZ36" s="39"/>
      <c r="UIA36" s="40"/>
      <c r="UIB36" s="40"/>
      <c r="UIC36" s="40"/>
      <c r="UID36" s="40"/>
      <c r="UIE36" s="19"/>
      <c r="UIF36" s="19"/>
      <c r="UIG36" s="18"/>
      <c r="UIH36" s="18"/>
      <c r="UII36" s="39"/>
      <c r="UIJ36" s="39"/>
      <c r="UIK36" s="39"/>
      <c r="UIL36" s="39"/>
      <c r="UIM36" s="40"/>
      <c r="UIN36" s="40"/>
      <c r="UIO36" s="40"/>
      <c r="UIP36" s="40"/>
      <c r="UIQ36" s="19"/>
      <c r="UIR36" s="19"/>
      <c r="UIS36" s="18"/>
      <c r="UIT36" s="18"/>
      <c r="UIU36" s="39"/>
      <c r="UIV36" s="39"/>
      <c r="UIW36" s="39"/>
      <c r="UIX36" s="39"/>
      <c r="UIY36" s="40"/>
      <c r="UIZ36" s="40"/>
      <c r="UJA36" s="40"/>
      <c r="UJB36" s="40"/>
      <c r="UJC36" s="19"/>
      <c r="UJD36" s="19"/>
      <c r="UJE36" s="18"/>
      <c r="UJF36" s="18"/>
      <c r="UJG36" s="39"/>
      <c r="UJH36" s="39"/>
      <c r="UJI36" s="39"/>
      <c r="UJJ36" s="39"/>
      <c r="UJK36" s="40"/>
      <c r="UJL36" s="40"/>
      <c r="UJM36" s="40"/>
      <c r="UJN36" s="40"/>
      <c r="UJO36" s="19"/>
      <c r="UJP36" s="19"/>
      <c r="UJQ36" s="18"/>
      <c r="UJR36" s="18"/>
      <c r="UJS36" s="39"/>
      <c r="UJT36" s="39"/>
      <c r="UJU36" s="39"/>
      <c r="UJV36" s="39"/>
      <c r="UJW36" s="40"/>
      <c r="UJX36" s="40"/>
      <c r="UJY36" s="40"/>
      <c r="UJZ36" s="40"/>
      <c r="UKA36" s="19"/>
      <c r="UKB36" s="19"/>
      <c r="UKC36" s="18"/>
      <c r="UKD36" s="18"/>
      <c r="UKE36" s="39"/>
      <c r="UKF36" s="39"/>
      <c r="UKG36" s="39"/>
      <c r="UKH36" s="39"/>
      <c r="UKI36" s="40"/>
      <c r="UKJ36" s="40"/>
      <c r="UKK36" s="40"/>
      <c r="UKL36" s="40"/>
      <c r="UKM36" s="19"/>
      <c r="UKN36" s="19"/>
      <c r="UKO36" s="18"/>
      <c r="UKP36" s="18"/>
      <c r="UKQ36" s="39"/>
      <c r="UKR36" s="39"/>
      <c r="UKS36" s="39"/>
      <c r="UKT36" s="39"/>
      <c r="UKU36" s="40"/>
      <c r="UKV36" s="40"/>
      <c r="UKW36" s="40"/>
      <c r="UKX36" s="40"/>
      <c r="UKY36" s="19"/>
      <c r="UKZ36" s="19"/>
      <c r="ULA36" s="18"/>
      <c r="ULB36" s="18"/>
      <c r="ULC36" s="39"/>
      <c r="ULD36" s="39"/>
      <c r="ULE36" s="39"/>
      <c r="ULF36" s="39"/>
      <c r="ULG36" s="40"/>
      <c r="ULH36" s="40"/>
      <c r="ULI36" s="40"/>
      <c r="ULJ36" s="40"/>
      <c r="ULK36" s="19"/>
      <c r="ULL36" s="19"/>
      <c r="ULM36" s="18"/>
      <c r="ULN36" s="18"/>
      <c r="ULO36" s="39"/>
      <c r="ULP36" s="39"/>
      <c r="ULQ36" s="39"/>
      <c r="ULR36" s="39"/>
      <c r="ULS36" s="40"/>
      <c r="ULT36" s="40"/>
      <c r="ULU36" s="40"/>
      <c r="ULV36" s="40"/>
      <c r="ULW36" s="19"/>
      <c r="ULX36" s="19"/>
      <c r="ULY36" s="18"/>
      <c r="ULZ36" s="18"/>
      <c r="UMA36" s="39"/>
      <c r="UMB36" s="39"/>
      <c r="UMC36" s="39"/>
      <c r="UMD36" s="39"/>
      <c r="UME36" s="40"/>
      <c r="UMF36" s="40"/>
      <c r="UMG36" s="40"/>
      <c r="UMH36" s="40"/>
      <c r="UMI36" s="19"/>
      <c r="UMJ36" s="19"/>
      <c r="UMK36" s="18"/>
      <c r="UML36" s="18"/>
      <c r="UMM36" s="39"/>
      <c r="UMN36" s="39"/>
      <c r="UMO36" s="39"/>
      <c r="UMP36" s="39"/>
      <c r="UMQ36" s="40"/>
      <c r="UMR36" s="40"/>
      <c r="UMS36" s="40"/>
      <c r="UMT36" s="40"/>
      <c r="UMU36" s="19"/>
      <c r="UMV36" s="19"/>
      <c r="UMW36" s="18"/>
      <c r="UMX36" s="18"/>
      <c r="UMY36" s="39"/>
      <c r="UMZ36" s="39"/>
      <c r="UNA36" s="39"/>
      <c r="UNB36" s="39"/>
      <c r="UNC36" s="40"/>
      <c r="UND36" s="40"/>
      <c r="UNE36" s="40"/>
      <c r="UNF36" s="40"/>
      <c r="UNG36" s="19"/>
      <c r="UNH36" s="19"/>
      <c r="UNI36" s="18"/>
      <c r="UNJ36" s="18"/>
      <c r="UNK36" s="39"/>
      <c r="UNL36" s="39"/>
      <c r="UNM36" s="39"/>
      <c r="UNN36" s="39"/>
      <c r="UNO36" s="40"/>
      <c r="UNP36" s="40"/>
      <c r="UNQ36" s="40"/>
      <c r="UNR36" s="40"/>
      <c r="UNS36" s="19"/>
      <c r="UNT36" s="19"/>
      <c r="UNU36" s="18"/>
      <c r="UNV36" s="18"/>
      <c r="UNW36" s="39"/>
      <c r="UNX36" s="39"/>
      <c r="UNY36" s="39"/>
      <c r="UNZ36" s="39"/>
      <c r="UOA36" s="40"/>
      <c r="UOB36" s="40"/>
      <c r="UOC36" s="40"/>
      <c r="UOD36" s="40"/>
      <c r="UOE36" s="19"/>
      <c r="UOF36" s="19"/>
      <c r="UOG36" s="18"/>
      <c r="UOH36" s="18"/>
      <c r="UOI36" s="39"/>
      <c r="UOJ36" s="39"/>
      <c r="UOK36" s="39"/>
      <c r="UOL36" s="39"/>
      <c r="UOM36" s="40"/>
      <c r="UON36" s="40"/>
      <c r="UOO36" s="40"/>
      <c r="UOP36" s="40"/>
      <c r="UOQ36" s="19"/>
      <c r="UOR36" s="19"/>
      <c r="UOS36" s="18"/>
      <c r="UOT36" s="18"/>
      <c r="UOU36" s="39"/>
      <c r="UOV36" s="39"/>
      <c r="UOW36" s="39"/>
      <c r="UOX36" s="39"/>
      <c r="UOY36" s="40"/>
      <c r="UOZ36" s="40"/>
      <c r="UPA36" s="40"/>
      <c r="UPB36" s="40"/>
      <c r="UPC36" s="19"/>
      <c r="UPD36" s="19"/>
      <c r="UPE36" s="18"/>
      <c r="UPF36" s="18"/>
      <c r="UPG36" s="39"/>
      <c r="UPH36" s="39"/>
      <c r="UPI36" s="39"/>
      <c r="UPJ36" s="39"/>
      <c r="UPK36" s="40"/>
      <c r="UPL36" s="40"/>
      <c r="UPM36" s="40"/>
      <c r="UPN36" s="40"/>
      <c r="UPO36" s="19"/>
      <c r="UPP36" s="19"/>
      <c r="UPQ36" s="18"/>
      <c r="UPR36" s="18"/>
      <c r="UPS36" s="39"/>
      <c r="UPT36" s="39"/>
      <c r="UPU36" s="39"/>
      <c r="UPV36" s="39"/>
      <c r="UPW36" s="40"/>
      <c r="UPX36" s="40"/>
      <c r="UPY36" s="40"/>
      <c r="UPZ36" s="40"/>
      <c r="UQA36" s="19"/>
      <c r="UQB36" s="19"/>
      <c r="UQC36" s="18"/>
      <c r="UQD36" s="18"/>
      <c r="UQE36" s="39"/>
      <c r="UQF36" s="39"/>
      <c r="UQG36" s="39"/>
      <c r="UQH36" s="39"/>
      <c r="UQI36" s="40"/>
      <c r="UQJ36" s="40"/>
      <c r="UQK36" s="40"/>
      <c r="UQL36" s="40"/>
      <c r="UQM36" s="19"/>
      <c r="UQN36" s="19"/>
      <c r="UQO36" s="18"/>
      <c r="UQP36" s="18"/>
      <c r="UQQ36" s="39"/>
      <c r="UQR36" s="39"/>
      <c r="UQS36" s="39"/>
      <c r="UQT36" s="39"/>
      <c r="UQU36" s="40"/>
      <c r="UQV36" s="40"/>
      <c r="UQW36" s="40"/>
      <c r="UQX36" s="40"/>
      <c r="UQY36" s="19"/>
      <c r="UQZ36" s="19"/>
      <c r="URA36" s="18"/>
      <c r="URB36" s="18"/>
      <c r="URC36" s="39"/>
      <c r="URD36" s="39"/>
      <c r="URE36" s="39"/>
      <c r="URF36" s="39"/>
      <c r="URG36" s="40"/>
      <c r="URH36" s="40"/>
      <c r="URI36" s="40"/>
      <c r="URJ36" s="40"/>
      <c r="URK36" s="19"/>
      <c r="URL36" s="19"/>
      <c r="URM36" s="18"/>
      <c r="URN36" s="18"/>
      <c r="URO36" s="39"/>
      <c r="URP36" s="39"/>
      <c r="URQ36" s="39"/>
      <c r="URR36" s="39"/>
      <c r="URS36" s="40"/>
      <c r="URT36" s="40"/>
      <c r="URU36" s="40"/>
      <c r="URV36" s="40"/>
      <c r="URW36" s="19"/>
      <c r="URX36" s="19"/>
      <c r="URY36" s="18"/>
      <c r="URZ36" s="18"/>
      <c r="USA36" s="39"/>
      <c r="USB36" s="39"/>
      <c r="USC36" s="39"/>
      <c r="USD36" s="39"/>
      <c r="USE36" s="40"/>
      <c r="USF36" s="40"/>
      <c r="USG36" s="40"/>
      <c r="USH36" s="40"/>
      <c r="USI36" s="19"/>
      <c r="USJ36" s="19"/>
      <c r="USK36" s="18"/>
      <c r="USL36" s="18"/>
      <c r="USM36" s="39"/>
      <c r="USN36" s="39"/>
      <c r="USO36" s="39"/>
      <c r="USP36" s="39"/>
      <c r="USQ36" s="40"/>
      <c r="USR36" s="40"/>
      <c r="USS36" s="40"/>
      <c r="UST36" s="40"/>
      <c r="USU36" s="19"/>
      <c r="USV36" s="19"/>
      <c r="USW36" s="18"/>
      <c r="USX36" s="18"/>
      <c r="USY36" s="39"/>
      <c r="USZ36" s="39"/>
      <c r="UTA36" s="39"/>
      <c r="UTB36" s="39"/>
      <c r="UTC36" s="40"/>
      <c r="UTD36" s="40"/>
      <c r="UTE36" s="40"/>
      <c r="UTF36" s="40"/>
      <c r="UTG36" s="19"/>
      <c r="UTH36" s="19"/>
      <c r="UTI36" s="18"/>
      <c r="UTJ36" s="18"/>
      <c r="UTK36" s="39"/>
      <c r="UTL36" s="39"/>
      <c r="UTM36" s="39"/>
      <c r="UTN36" s="39"/>
      <c r="UTO36" s="40"/>
      <c r="UTP36" s="40"/>
      <c r="UTQ36" s="40"/>
      <c r="UTR36" s="40"/>
      <c r="UTS36" s="19"/>
      <c r="UTT36" s="19"/>
      <c r="UTU36" s="18"/>
      <c r="UTV36" s="18"/>
      <c r="UTW36" s="39"/>
      <c r="UTX36" s="39"/>
      <c r="UTY36" s="39"/>
      <c r="UTZ36" s="39"/>
      <c r="UUA36" s="40"/>
      <c r="UUB36" s="40"/>
      <c r="UUC36" s="40"/>
      <c r="UUD36" s="40"/>
      <c r="UUE36" s="19"/>
      <c r="UUF36" s="19"/>
      <c r="UUG36" s="18"/>
      <c r="UUH36" s="18"/>
      <c r="UUI36" s="39"/>
      <c r="UUJ36" s="39"/>
      <c r="UUK36" s="39"/>
      <c r="UUL36" s="39"/>
      <c r="UUM36" s="40"/>
      <c r="UUN36" s="40"/>
      <c r="UUO36" s="40"/>
      <c r="UUP36" s="40"/>
      <c r="UUQ36" s="19"/>
      <c r="UUR36" s="19"/>
      <c r="UUS36" s="18"/>
      <c r="UUT36" s="18"/>
      <c r="UUU36" s="39"/>
      <c r="UUV36" s="39"/>
      <c r="UUW36" s="39"/>
      <c r="UUX36" s="39"/>
      <c r="UUY36" s="40"/>
      <c r="UUZ36" s="40"/>
      <c r="UVA36" s="40"/>
      <c r="UVB36" s="40"/>
      <c r="UVC36" s="19"/>
      <c r="UVD36" s="19"/>
      <c r="UVE36" s="18"/>
      <c r="UVF36" s="18"/>
      <c r="UVG36" s="39"/>
      <c r="UVH36" s="39"/>
      <c r="UVI36" s="39"/>
      <c r="UVJ36" s="39"/>
      <c r="UVK36" s="40"/>
      <c r="UVL36" s="40"/>
      <c r="UVM36" s="40"/>
      <c r="UVN36" s="40"/>
      <c r="UVO36" s="19"/>
      <c r="UVP36" s="19"/>
      <c r="UVQ36" s="18"/>
      <c r="UVR36" s="18"/>
      <c r="UVS36" s="39"/>
      <c r="UVT36" s="39"/>
      <c r="UVU36" s="39"/>
      <c r="UVV36" s="39"/>
      <c r="UVW36" s="40"/>
      <c r="UVX36" s="40"/>
      <c r="UVY36" s="40"/>
      <c r="UVZ36" s="40"/>
      <c r="UWA36" s="19"/>
      <c r="UWB36" s="19"/>
      <c r="UWC36" s="18"/>
      <c r="UWD36" s="18"/>
      <c r="UWE36" s="39"/>
      <c r="UWF36" s="39"/>
      <c r="UWG36" s="39"/>
      <c r="UWH36" s="39"/>
      <c r="UWI36" s="40"/>
      <c r="UWJ36" s="40"/>
      <c r="UWK36" s="40"/>
      <c r="UWL36" s="40"/>
      <c r="UWM36" s="19"/>
      <c r="UWN36" s="19"/>
      <c r="UWO36" s="18"/>
      <c r="UWP36" s="18"/>
      <c r="UWQ36" s="39"/>
      <c r="UWR36" s="39"/>
      <c r="UWS36" s="39"/>
      <c r="UWT36" s="39"/>
      <c r="UWU36" s="40"/>
      <c r="UWV36" s="40"/>
      <c r="UWW36" s="40"/>
      <c r="UWX36" s="40"/>
      <c r="UWY36" s="19"/>
      <c r="UWZ36" s="19"/>
      <c r="UXA36" s="18"/>
      <c r="UXB36" s="18"/>
      <c r="UXC36" s="39"/>
      <c r="UXD36" s="39"/>
      <c r="UXE36" s="39"/>
      <c r="UXF36" s="39"/>
      <c r="UXG36" s="40"/>
      <c r="UXH36" s="40"/>
      <c r="UXI36" s="40"/>
      <c r="UXJ36" s="40"/>
      <c r="UXK36" s="19"/>
      <c r="UXL36" s="19"/>
      <c r="UXM36" s="18"/>
      <c r="UXN36" s="18"/>
      <c r="UXO36" s="39"/>
      <c r="UXP36" s="39"/>
      <c r="UXQ36" s="39"/>
      <c r="UXR36" s="39"/>
      <c r="UXS36" s="40"/>
      <c r="UXT36" s="40"/>
      <c r="UXU36" s="40"/>
      <c r="UXV36" s="40"/>
      <c r="UXW36" s="19"/>
      <c r="UXX36" s="19"/>
      <c r="UXY36" s="18"/>
      <c r="UXZ36" s="18"/>
      <c r="UYA36" s="39"/>
      <c r="UYB36" s="39"/>
      <c r="UYC36" s="39"/>
      <c r="UYD36" s="39"/>
      <c r="UYE36" s="40"/>
      <c r="UYF36" s="40"/>
      <c r="UYG36" s="40"/>
      <c r="UYH36" s="40"/>
      <c r="UYI36" s="19"/>
      <c r="UYJ36" s="19"/>
      <c r="UYK36" s="18"/>
      <c r="UYL36" s="18"/>
      <c r="UYM36" s="39"/>
      <c r="UYN36" s="39"/>
      <c r="UYO36" s="39"/>
      <c r="UYP36" s="39"/>
      <c r="UYQ36" s="40"/>
      <c r="UYR36" s="40"/>
      <c r="UYS36" s="40"/>
      <c r="UYT36" s="40"/>
      <c r="UYU36" s="19"/>
      <c r="UYV36" s="19"/>
      <c r="UYW36" s="18"/>
      <c r="UYX36" s="18"/>
      <c r="UYY36" s="39"/>
      <c r="UYZ36" s="39"/>
      <c r="UZA36" s="39"/>
      <c r="UZB36" s="39"/>
      <c r="UZC36" s="40"/>
      <c r="UZD36" s="40"/>
      <c r="UZE36" s="40"/>
      <c r="UZF36" s="40"/>
      <c r="UZG36" s="19"/>
      <c r="UZH36" s="19"/>
      <c r="UZI36" s="18"/>
      <c r="UZJ36" s="18"/>
      <c r="UZK36" s="39"/>
      <c r="UZL36" s="39"/>
      <c r="UZM36" s="39"/>
      <c r="UZN36" s="39"/>
      <c r="UZO36" s="40"/>
      <c r="UZP36" s="40"/>
      <c r="UZQ36" s="40"/>
      <c r="UZR36" s="40"/>
      <c r="UZS36" s="19"/>
      <c r="UZT36" s="19"/>
      <c r="UZU36" s="18"/>
      <c r="UZV36" s="18"/>
      <c r="UZW36" s="39"/>
      <c r="UZX36" s="39"/>
      <c r="UZY36" s="39"/>
      <c r="UZZ36" s="39"/>
      <c r="VAA36" s="40"/>
      <c r="VAB36" s="40"/>
      <c r="VAC36" s="40"/>
      <c r="VAD36" s="40"/>
      <c r="VAE36" s="19"/>
      <c r="VAF36" s="19"/>
      <c r="VAG36" s="18"/>
      <c r="VAH36" s="18"/>
      <c r="VAI36" s="39"/>
      <c r="VAJ36" s="39"/>
      <c r="VAK36" s="39"/>
      <c r="VAL36" s="39"/>
      <c r="VAM36" s="40"/>
      <c r="VAN36" s="40"/>
      <c r="VAO36" s="40"/>
      <c r="VAP36" s="40"/>
      <c r="VAQ36" s="19"/>
      <c r="VAR36" s="19"/>
      <c r="VAS36" s="18"/>
      <c r="VAT36" s="18"/>
      <c r="VAU36" s="39"/>
      <c r="VAV36" s="39"/>
      <c r="VAW36" s="39"/>
      <c r="VAX36" s="39"/>
      <c r="VAY36" s="40"/>
      <c r="VAZ36" s="40"/>
      <c r="VBA36" s="40"/>
      <c r="VBB36" s="40"/>
      <c r="VBC36" s="19"/>
      <c r="VBD36" s="19"/>
      <c r="VBE36" s="18"/>
      <c r="VBF36" s="18"/>
      <c r="VBG36" s="39"/>
      <c r="VBH36" s="39"/>
      <c r="VBI36" s="39"/>
      <c r="VBJ36" s="39"/>
      <c r="VBK36" s="40"/>
      <c r="VBL36" s="40"/>
      <c r="VBM36" s="40"/>
      <c r="VBN36" s="40"/>
      <c r="VBO36" s="19"/>
      <c r="VBP36" s="19"/>
      <c r="VBQ36" s="18"/>
      <c r="VBR36" s="18"/>
      <c r="VBS36" s="39"/>
      <c r="VBT36" s="39"/>
      <c r="VBU36" s="39"/>
      <c r="VBV36" s="39"/>
      <c r="VBW36" s="40"/>
      <c r="VBX36" s="40"/>
      <c r="VBY36" s="40"/>
      <c r="VBZ36" s="40"/>
      <c r="VCA36" s="19"/>
      <c r="VCB36" s="19"/>
      <c r="VCC36" s="18"/>
      <c r="VCD36" s="18"/>
      <c r="VCE36" s="39"/>
      <c r="VCF36" s="39"/>
      <c r="VCG36" s="39"/>
      <c r="VCH36" s="39"/>
      <c r="VCI36" s="40"/>
      <c r="VCJ36" s="40"/>
      <c r="VCK36" s="40"/>
      <c r="VCL36" s="40"/>
      <c r="VCM36" s="19"/>
      <c r="VCN36" s="19"/>
      <c r="VCO36" s="18"/>
      <c r="VCP36" s="18"/>
      <c r="VCQ36" s="39"/>
      <c r="VCR36" s="39"/>
      <c r="VCS36" s="39"/>
      <c r="VCT36" s="39"/>
      <c r="VCU36" s="40"/>
      <c r="VCV36" s="40"/>
      <c r="VCW36" s="40"/>
      <c r="VCX36" s="40"/>
      <c r="VCY36" s="19"/>
      <c r="VCZ36" s="19"/>
      <c r="VDA36" s="18"/>
      <c r="VDB36" s="18"/>
      <c r="VDC36" s="39"/>
      <c r="VDD36" s="39"/>
      <c r="VDE36" s="39"/>
      <c r="VDF36" s="39"/>
      <c r="VDG36" s="40"/>
      <c r="VDH36" s="40"/>
      <c r="VDI36" s="40"/>
      <c r="VDJ36" s="40"/>
      <c r="VDK36" s="19"/>
      <c r="VDL36" s="19"/>
      <c r="VDM36" s="18"/>
      <c r="VDN36" s="18"/>
      <c r="VDO36" s="39"/>
      <c r="VDP36" s="39"/>
      <c r="VDQ36" s="39"/>
      <c r="VDR36" s="39"/>
      <c r="VDS36" s="40"/>
      <c r="VDT36" s="40"/>
      <c r="VDU36" s="40"/>
      <c r="VDV36" s="40"/>
      <c r="VDW36" s="19"/>
      <c r="VDX36" s="19"/>
      <c r="VDY36" s="18"/>
      <c r="VDZ36" s="18"/>
      <c r="VEA36" s="39"/>
      <c r="VEB36" s="39"/>
      <c r="VEC36" s="39"/>
      <c r="VED36" s="39"/>
      <c r="VEE36" s="40"/>
      <c r="VEF36" s="40"/>
      <c r="VEG36" s="40"/>
      <c r="VEH36" s="40"/>
      <c r="VEI36" s="19"/>
      <c r="VEJ36" s="19"/>
      <c r="VEK36" s="18"/>
      <c r="VEL36" s="18"/>
      <c r="VEM36" s="39"/>
      <c r="VEN36" s="39"/>
      <c r="VEO36" s="39"/>
      <c r="VEP36" s="39"/>
      <c r="VEQ36" s="40"/>
      <c r="VER36" s="40"/>
      <c r="VES36" s="40"/>
      <c r="VET36" s="40"/>
      <c r="VEU36" s="19"/>
      <c r="VEV36" s="19"/>
      <c r="VEW36" s="18"/>
      <c r="VEX36" s="18"/>
      <c r="VEY36" s="39"/>
      <c r="VEZ36" s="39"/>
      <c r="VFA36" s="39"/>
      <c r="VFB36" s="39"/>
      <c r="VFC36" s="40"/>
      <c r="VFD36" s="40"/>
      <c r="VFE36" s="40"/>
      <c r="VFF36" s="40"/>
      <c r="VFG36" s="19"/>
      <c r="VFH36" s="19"/>
      <c r="VFI36" s="18"/>
      <c r="VFJ36" s="18"/>
      <c r="VFK36" s="39"/>
      <c r="VFL36" s="39"/>
      <c r="VFM36" s="39"/>
      <c r="VFN36" s="39"/>
      <c r="VFO36" s="40"/>
      <c r="VFP36" s="40"/>
      <c r="VFQ36" s="40"/>
      <c r="VFR36" s="40"/>
      <c r="VFS36" s="19"/>
      <c r="VFT36" s="19"/>
      <c r="VFU36" s="18"/>
      <c r="VFV36" s="18"/>
      <c r="VFW36" s="39"/>
      <c r="VFX36" s="39"/>
      <c r="VFY36" s="39"/>
      <c r="VFZ36" s="39"/>
      <c r="VGA36" s="40"/>
      <c r="VGB36" s="40"/>
      <c r="VGC36" s="40"/>
      <c r="VGD36" s="40"/>
      <c r="VGE36" s="19"/>
      <c r="VGF36" s="19"/>
      <c r="VGG36" s="18"/>
      <c r="VGH36" s="18"/>
      <c r="VGI36" s="39"/>
      <c r="VGJ36" s="39"/>
      <c r="VGK36" s="39"/>
      <c r="VGL36" s="39"/>
      <c r="VGM36" s="40"/>
      <c r="VGN36" s="40"/>
      <c r="VGO36" s="40"/>
      <c r="VGP36" s="40"/>
      <c r="VGQ36" s="19"/>
      <c r="VGR36" s="19"/>
      <c r="VGS36" s="18"/>
      <c r="VGT36" s="18"/>
      <c r="VGU36" s="39"/>
      <c r="VGV36" s="39"/>
      <c r="VGW36" s="39"/>
      <c r="VGX36" s="39"/>
      <c r="VGY36" s="40"/>
      <c r="VGZ36" s="40"/>
      <c r="VHA36" s="40"/>
      <c r="VHB36" s="40"/>
      <c r="VHC36" s="19"/>
      <c r="VHD36" s="19"/>
      <c r="VHE36" s="18"/>
      <c r="VHF36" s="18"/>
      <c r="VHG36" s="39"/>
      <c r="VHH36" s="39"/>
      <c r="VHI36" s="39"/>
      <c r="VHJ36" s="39"/>
      <c r="VHK36" s="40"/>
      <c r="VHL36" s="40"/>
      <c r="VHM36" s="40"/>
      <c r="VHN36" s="40"/>
      <c r="VHO36" s="19"/>
      <c r="VHP36" s="19"/>
      <c r="VHQ36" s="18"/>
      <c r="VHR36" s="18"/>
      <c r="VHS36" s="39"/>
      <c r="VHT36" s="39"/>
      <c r="VHU36" s="39"/>
      <c r="VHV36" s="39"/>
      <c r="VHW36" s="40"/>
      <c r="VHX36" s="40"/>
      <c r="VHY36" s="40"/>
      <c r="VHZ36" s="40"/>
      <c r="VIA36" s="19"/>
      <c r="VIB36" s="19"/>
      <c r="VIC36" s="18"/>
      <c r="VID36" s="18"/>
      <c r="VIE36" s="39"/>
      <c r="VIF36" s="39"/>
      <c r="VIG36" s="39"/>
      <c r="VIH36" s="39"/>
      <c r="VII36" s="40"/>
      <c r="VIJ36" s="40"/>
      <c r="VIK36" s="40"/>
      <c r="VIL36" s="40"/>
      <c r="VIM36" s="19"/>
      <c r="VIN36" s="19"/>
      <c r="VIO36" s="18"/>
      <c r="VIP36" s="18"/>
      <c r="VIQ36" s="39"/>
      <c r="VIR36" s="39"/>
      <c r="VIS36" s="39"/>
      <c r="VIT36" s="39"/>
      <c r="VIU36" s="40"/>
      <c r="VIV36" s="40"/>
      <c r="VIW36" s="40"/>
      <c r="VIX36" s="40"/>
      <c r="VIY36" s="19"/>
      <c r="VIZ36" s="19"/>
      <c r="VJA36" s="18"/>
      <c r="VJB36" s="18"/>
      <c r="VJC36" s="39"/>
      <c r="VJD36" s="39"/>
      <c r="VJE36" s="39"/>
      <c r="VJF36" s="39"/>
      <c r="VJG36" s="40"/>
      <c r="VJH36" s="40"/>
      <c r="VJI36" s="40"/>
      <c r="VJJ36" s="40"/>
      <c r="VJK36" s="19"/>
      <c r="VJL36" s="19"/>
      <c r="VJM36" s="18"/>
      <c r="VJN36" s="18"/>
      <c r="VJO36" s="39"/>
      <c r="VJP36" s="39"/>
      <c r="VJQ36" s="39"/>
      <c r="VJR36" s="39"/>
      <c r="VJS36" s="40"/>
      <c r="VJT36" s="40"/>
      <c r="VJU36" s="40"/>
      <c r="VJV36" s="40"/>
      <c r="VJW36" s="19"/>
      <c r="VJX36" s="19"/>
      <c r="VJY36" s="18"/>
      <c r="VJZ36" s="18"/>
      <c r="VKA36" s="39"/>
      <c r="VKB36" s="39"/>
      <c r="VKC36" s="39"/>
      <c r="VKD36" s="39"/>
      <c r="VKE36" s="40"/>
      <c r="VKF36" s="40"/>
      <c r="VKG36" s="40"/>
      <c r="VKH36" s="40"/>
      <c r="VKI36" s="19"/>
      <c r="VKJ36" s="19"/>
      <c r="VKK36" s="18"/>
      <c r="VKL36" s="18"/>
      <c r="VKM36" s="39"/>
      <c r="VKN36" s="39"/>
      <c r="VKO36" s="39"/>
      <c r="VKP36" s="39"/>
      <c r="VKQ36" s="40"/>
      <c r="VKR36" s="40"/>
      <c r="VKS36" s="40"/>
      <c r="VKT36" s="40"/>
      <c r="VKU36" s="19"/>
      <c r="VKV36" s="19"/>
      <c r="VKW36" s="18"/>
      <c r="VKX36" s="18"/>
      <c r="VKY36" s="39"/>
      <c r="VKZ36" s="39"/>
      <c r="VLA36" s="39"/>
      <c r="VLB36" s="39"/>
      <c r="VLC36" s="40"/>
      <c r="VLD36" s="40"/>
      <c r="VLE36" s="40"/>
      <c r="VLF36" s="40"/>
      <c r="VLG36" s="19"/>
      <c r="VLH36" s="19"/>
      <c r="VLI36" s="18"/>
      <c r="VLJ36" s="18"/>
      <c r="VLK36" s="39"/>
      <c r="VLL36" s="39"/>
      <c r="VLM36" s="39"/>
      <c r="VLN36" s="39"/>
      <c r="VLO36" s="40"/>
      <c r="VLP36" s="40"/>
      <c r="VLQ36" s="40"/>
      <c r="VLR36" s="40"/>
      <c r="VLS36" s="19"/>
      <c r="VLT36" s="19"/>
      <c r="VLU36" s="18"/>
      <c r="VLV36" s="18"/>
      <c r="VLW36" s="39"/>
      <c r="VLX36" s="39"/>
      <c r="VLY36" s="39"/>
      <c r="VLZ36" s="39"/>
      <c r="VMA36" s="40"/>
      <c r="VMB36" s="40"/>
      <c r="VMC36" s="40"/>
      <c r="VMD36" s="40"/>
      <c r="VME36" s="19"/>
      <c r="VMF36" s="19"/>
      <c r="VMG36" s="18"/>
      <c r="VMH36" s="18"/>
      <c r="VMI36" s="39"/>
      <c r="VMJ36" s="39"/>
      <c r="VMK36" s="39"/>
      <c r="VML36" s="39"/>
      <c r="VMM36" s="40"/>
      <c r="VMN36" s="40"/>
      <c r="VMO36" s="40"/>
      <c r="VMP36" s="40"/>
      <c r="VMQ36" s="19"/>
      <c r="VMR36" s="19"/>
      <c r="VMS36" s="18"/>
      <c r="VMT36" s="18"/>
      <c r="VMU36" s="39"/>
      <c r="VMV36" s="39"/>
      <c r="VMW36" s="39"/>
      <c r="VMX36" s="39"/>
      <c r="VMY36" s="40"/>
      <c r="VMZ36" s="40"/>
      <c r="VNA36" s="40"/>
      <c r="VNB36" s="40"/>
      <c r="VNC36" s="19"/>
      <c r="VND36" s="19"/>
      <c r="VNE36" s="18"/>
      <c r="VNF36" s="18"/>
      <c r="VNG36" s="39"/>
      <c r="VNH36" s="39"/>
      <c r="VNI36" s="39"/>
      <c r="VNJ36" s="39"/>
      <c r="VNK36" s="40"/>
      <c r="VNL36" s="40"/>
      <c r="VNM36" s="40"/>
      <c r="VNN36" s="40"/>
      <c r="VNO36" s="19"/>
      <c r="VNP36" s="19"/>
      <c r="VNQ36" s="18"/>
      <c r="VNR36" s="18"/>
      <c r="VNS36" s="39"/>
      <c r="VNT36" s="39"/>
      <c r="VNU36" s="39"/>
      <c r="VNV36" s="39"/>
      <c r="VNW36" s="40"/>
      <c r="VNX36" s="40"/>
      <c r="VNY36" s="40"/>
      <c r="VNZ36" s="40"/>
      <c r="VOA36" s="19"/>
      <c r="VOB36" s="19"/>
      <c r="VOC36" s="18"/>
      <c r="VOD36" s="18"/>
      <c r="VOE36" s="39"/>
      <c r="VOF36" s="39"/>
      <c r="VOG36" s="39"/>
      <c r="VOH36" s="39"/>
      <c r="VOI36" s="40"/>
      <c r="VOJ36" s="40"/>
      <c r="VOK36" s="40"/>
      <c r="VOL36" s="40"/>
      <c r="VOM36" s="19"/>
      <c r="VON36" s="19"/>
      <c r="VOO36" s="18"/>
      <c r="VOP36" s="18"/>
      <c r="VOQ36" s="39"/>
      <c r="VOR36" s="39"/>
      <c r="VOS36" s="39"/>
      <c r="VOT36" s="39"/>
      <c r="VOU36" s="40"/>
      <c r="VOV36" s="40"/>
      <c r="VOW36" s="40"/>
      <c r="VOX36" s="40"/>
      <c r="VOY36" s="19"/>
      <c r="VOZ36" s="19"/>
      <c r="VPA36" s="18"/>
      <c r="VPB36" s="18"/>
      <c r="VPC36" s="39"/>
      <c r="VPD36" s="39"/>
      <c r="VPE36" s="39"/>
      <c r="VPF36" s="39"/>
      <c r="VPG36" s="40"/>
      <c r="VPH36" s="40"/>
      <c r="VPI36" s="40"/>
      <c r="VPJ36" s="40"/>
      <c r="VPK36" s="19"/>
      <c r="VPL36" s="19"/>
      <c r="VPM36" s="18"/>
      <c r="VPN36" s="18"/>
      <c r="VPO36" s="39"/>
      <c r="VPP36" s="39"/>
      <c r="VPQ36" s="39"/>
      <c r="VPR36" s="39"/>
      <c r="VPS36" s="40"/>
      <c r="VPT36" s="40"/>
      <c r="VPU36" s="40"/>
      <c r="VPV36" s="40"/>
      <c r="VPW36" s="19"/>
      <c r="VPX36" s="19"/>
      <c r="VPY36" s="18"/>
      <c r="VPZ36" s="18"/>
      <c r="VQA36" s="39"/>
      <c r="VQB36" s="39"/>
      <c r="VQC36" s="39"/>
      <c r="VQD36" s="39"/>
      <c r="VQE36" s="40"/>
      <c r="VQF36" s="40"/>
      <c r="VQG36" s="40"/>
      <c r="VQH36" s="40"/>
      <c r="VQI36" s="19"/>
      <c r="VQJ36" s="19"/>
      <c r="VQK36" s="18"/>
      <c r="VQL36" s="18"/>
      <c r="VQM36" s="39"/>
      <c r="VQN36" s="39"/>
      <c r="VQO36" s="39"/>
      <c r="VQP36" s="39"/>
      <c r="VQQ36" s="40"/>
      <c r="VQR36" s="40"/>
      <c r="VQS36" s="40"/>
      <c r="VQT36" s="40"/>
      <c r="VQU36" s="19"/>
      <c r="VQV36" s="19"/>
      <c r="VQW36" s="18"/>
      <c r="VQX36" s="18"/>
      <c r="VQY36" s="39"/>
      <c r="VQZ36" s="39"/>
      <c r="VRA36" s="39"/>
      <c r="VRB36" s="39"/>
      <c r="VRC36" s="40"/>
      <c r="VRD36" s="40"/>
      <c r="VRE36" s="40"/>
      <c r="VRF36" s="40"/>
      <c r="VRG36" s="19"/>
      <c r="VRH36" s="19"/>
      <c r="VRI36" s="18"/>
      <c r="VRJ36" s="18"/>
      <c r="VRK36" s="39"/>
      <c r="VRL36" s="39"/>
      <c r="VRM36" s="39"/>
      <c r="VRN36" s="39"/>
      <c r="VRO36" s="40"/>
      <c r="VRP36" s="40"/>
      <c r="VRQ36" s="40"/>
      <c r="VRR36" s="40"/>
      <c r="VRS36" s="19"/>
      <c r="VRT36" s="19"/>
      <c r="VRU36" s="18"/>
      <c r="VRV36" s="18"/>
      <c r="VRW36" s="39"/>
      <c r="VRX36" s="39"/>
      <c r="VRY36" s="39"/>
      <c r="VRZ36" s="39"/>
      <c r="VSA36" s="40"/>
      <c r="VSB36" s="40"/>
      <c r="VSC36" s="40"/>
      <c r="VSD36" s="40"/>
      <c r="VSE36" s="19"/>
      <c r="VSF36" s="19"/>
      <c r="VSG36" s="18"/>
      <c r="VSH36" s="18"/>
      <c r="VSI36" s="39"/>
      <c r="VSJ36" s="39"/>
      <c r="VSK36" s="39"/>
      <c r="VSL36" s="39"/>
      <c r="VSM36" s="40"/>
      <c r="VSN36" s="40"/>
      <c r="VSO36" s="40"/>
      <c r="VSP36" s="40"/>
      <c r="VSQ36" s="19"/>
      <c r="VSR36" s="19"/>
      <c r="VSS36" s="18"/>
      <c r="VST36" s="18"/>
      <c r="VSU36" s="39"/>
      <c r="VSV36" s="39"/>
      <c r="VSW36" s="39"/>
      <c r="VSX36" s="39"/>
      <c r="VSY36" s="40"/>
      <c r="VSZ36" s="40"/>
      <c r="VTA36" s="40"/>
      <c r="VTB36" s="40"/>
      <c r="VTC36" s="19"/>
      <c r="VTD36" s="19"/>
      <c r="VTE36" s="18"/>
      <c r="VTF36" s="18"/>
      <c r="VTG36" s="39"/>
      <c r="VTH36" s="39"/>
      <c r="VTI36" s="39"/>
      <c r="VTJ36" s="39"/>
      <c r="VTK36" s="40"/>
      <c r="VTL36" s="40"/>
      <c r="VTM36" s="40"/>
      <c r="VTN36" s="40"/>
      <c r="VTO36" s="19"/>
      <c r="VTP36" s="19"/>
      <c r="VTQ36" s="18"/>
      <c r="VTR36" s="18"/>
      <c r="VTS36" s="39"/>
      <c r="VTT36" s="39"/>
      <c r="VTU36" s="39"/>
      <c r="VTV36" s="39"/>
      <c r="VTW36" s="40"/>
      <c r="VTX36" s="40"/>
      <c r="VTY36" s="40"/>
      <c r="VTZ36" s="40"/>
      <c r="VUA36" s="19"/>
      <c r="VUB36" s="19"/>
      <c r="VUC36" s="18"/>
      <c r="VUD36" s="18"/>
      <c r="VUE36" s="39"/>
      <c r="VUF36" s="39"/>
      <c r="VUG36" s="39"/>
      <c r="VUH36" s="39"/>
      <c r="VUI36" s="40"/>
      <c r="VUJ36" s="40"/>
      <c r="VUK36" s="40"/>
      <c r="VUL36" s="40"/>
      <c r="VUM36" s="19"/>
      <c r="VUN36" s="19"/>
      <c r="VUO36" s="18"/>
      <c r="VUP36" s="18"/>
      <c r="VUQ36" s="39"/>
      <c r="VUR36" s="39"/>
      <c r="VUS36" s="39"/>
      <c r="VUT36" s="39"/>
      <c r="VUU36" s="40"/>
      <c r="VUV36" s="40"/>
      <c r="VUW36" s="40"/>
      <c r="VUX36" s="40"/>
      <c r="VUY36" s="19"/>
      <c r="VUZ36" s="19"/>
      <c r="VVA36" s="18"/>
      <c r="VVB36" s="18"/>
      <c r="VVC36" s="39"/>
      <c r="VVD36" s="39"/>
      <c r="VVE36" s="39"/>
      <c r="VVF36" s="39"/>
      <c r="VVG36" s="40"/>
      <c r="VVH36" s="40"/>
      <c r="VVI36" s="40"/>
      <c r="VVJ36" s="40"/>
      <c r="VVK36" s="19"/>
      <c r="VVL36" s="19"/>
      <c r="VVM36" s="18"/>
      <c r="VVN36" s="18"/>
      <c r="VVO36" s="39"/>
      <c r="VVP36" s="39"/>
      <c r="VVQ36" s="39"/>
      <c r="VVR36" s="39"/>
      <c r="VVS36" s="40"/>
      <c r="VVT36" s="40"/>
      <c r="VVU36" s="40"/>
      <c r="VVV36" s="40"/>
      <c r="VVW36" s="19"/>
      <c r="VVX36" s="19"/>
      <c r="VVY36" s="18"/>
      <c r="VVZ36" s="18"/>
      <c r="VWA36" s="39"/>
      <c r="VWB36" s="39"/>
      <c r="VWC36" s="39"/>
      <c r="VWD36" s="39"/>
      <c r="VWE36" s="40"/>
      <c r="VWF36" s="40"/>
      <c r="VWG36" s="40"/>
      <c r="VWH36" s="40"/>
      <c r="VWI36" s="19"/>
      <c r="VWJ36" s="19"/>
      <c r="VWK36" s="18"/>
      <c r="VWL36" s="18"/>
      <c r="VWM36" s="39"/>
      <c r="VWN36" s="39"/>
      <c r="VWO36" s="39"/>
      <c r="VWP36" s="39"/>
      <c r="VWQ36" s="40"/>
      <c r="VWR36" s="40"/>
      <c r="VWS36" s="40"/>
      <c r="VWT36" s="40"/>
      <c r="VWU36" s="19"/>
      <c r="VWV36" s="19"/>
      <c r="VWW36" s="18"/>
      <c r="VWX36" s="18"/>
      <c r="VWY36" s="39"/>
      <c r="VWZ36" s="39"/>
      <c r="VXA36" s="39"/>
      <c r="VXB36" s="39"/>
      <c r="VXC36" s="40"/>
      <c r="VXD36" s="40"/>
      <c r="VXE36" s="40"/>
      <c r="VXF36" s="40"/>
      <c r="VXG36" s="19"/>
      <c r="VXH36" s="19"/>
      <c r="VXI36" s="18"/>
      <c r="VXJ36" s="18"/>
      <c r="VXK36" s="39"/>
      <c r="VXL36" s="39"/>
      <c r="VXM36" s="39"/>
      <c r="VXN36" s="39"/>
      <c r="VXO36" s="40"/>
      <c r="VXP36" s="40"/>
      <c r="VXQ36" s="40"/>
      <c r="VXR36" s="40"/>
      <c r="VXS36" s="19"/>
      <c r="VXT36" s="19"/>
      <c r="VXU36" s="18"/>
      <c r="VXV36" s="18"/>
      <c r="VXW36" s="39"/>
      <c r="VXX36" s="39"/>
      <c r="VXY36" s="39"/>
      <c r="VXZ36" s="39"/>
      <c r="VYA36" s="40"/>
      <c r="VYB36" s="40"/>
      <c r="VYC36" s="40"/>
      <c r="VYD36" s="40"/>
      <c r="VYE36" s="19"/>
      <c r="VYF36" s="19"/>
      <c r="VYG36" s="18"/>
      <c r="VYH36" s="18"/>
      <c r="VYI36" s="39"/>
      <c r="VYJ36" s="39"/>
      <c r="VYK36" s="39"/>
      <c r="VYL36" s="39"/>
      <c r="VYM36" s="40"/>
      <c r="VYN36" s="40"/>
      <c r="VYO36" s="40"/>
      <c r="VYP36" s="40"/>
      <c r="VYQ36" s="19"/>
      <c r="VYR36" s="19"/>
      <c r="VYS36" s="18"/>
      <c r="VYT36" s="18"/>
      <c r="VYU36" s="39"/>
      <c r="VYV36" s="39"/>
      <c r="VYW36" s="39"/>
      <c r="VYX36" s="39"/>
      <c r="VYY36" s="40"/>
      <c r="VYZ36" s="40"/>
      <c r="VZA36" s="40"/>
      <c r="VZB36" s="40"/>
      <c r="VZC36" s="19"/>
      <c r="VZD36" s="19"/>
      <c r="VZE36" s="18"/>
      <c r="VZF36" s="18"/>
      <c r="VZG36" s="39"/>
      <c r="VZH36" s="39"/>
      <c r="VZI36" s="39"/>
      <c r="VZJ36" s="39"/>
      <c r="VZK36" s="40"/>
      <c r="VZL36" s="40"/>
      <c r="VZM36" s="40"/>
      <c r="VZN36" s="40"/>
      <c r="VZO36" s="19"/>
      <c r="VZP36" s="19"/>
      <c r="VZQ36" s="18"/>
      <c r="VZR36" s="18"/>
      <c r="VZS36" s="39"/>
      <c r="VZT36" s="39"/>
      <c r="VZU36" s="39"/>
      <c r="VZV36" s="39"/>
      <c r="VZW36" s="40"/>
      <c r="VZX36" s="40"/>
      <c r="VZY36" s="40"/>
      <c r="VZZ36" s="40"/>
      <c r="WAA36" s="19"/>
      <c r="WAB36" s="19"/>
      <c r="WAC36" s="18"/>
      <c r="WAD36" s="18"/>
      <c r="WAE36" s="39"/>
      <c r="WAF36" s="39"/>
      <c r="WAG36" s="39"/>
      <c r="WAH36" s="39"/>
      <c r="WAI36" s="40"/>
      <c r="WAJ36" s="40"/>
      <c r="WAK36" s="40"/>
      <c r="WAL36" s="40"/>
      <c r="WAM36" s="19"/>
      <c r="WAN36" s="19"/>
      <c r="WAO36" s="18"/>
      <c r="WAP36" s="18"/>
      <c r="WAQ36" s="39"/>
      <c r="WAR36" s="39"/>
      <c r="WAS36" s="39"/>
      <c r="WAT36" s="39"/>
      <c r="WAU36" s="40"/>
      <c r="WAV36" s="40"/>
      <c r="WAW36" s="40"/>
      <c r="WAX36" s="40"/>
      <c r="WAY36" s="19"/>
      <c r="WAZ36" s="19"/>
      <c r="WBA36" s="18"/>
      <c r="WBB36" s="18"/>
      <c r="WBC36" s="39"/>
      <c r="WBD36" s="39"/>
      <c r="WBE36" s="39"/>
      <c r="WBF36" s="39"/>
      <c r="WBG36" s="40"/>
      <c r="WBH36" s="40"/>
      <c r="WBI36" s="40"/>
      <c r="WBJ36" s="40"/>
      <c r="WBK36" s="19"/>
      <c r="WBL36" s="19"/>
      <c r="WBM36" s="18"/>
      <c r="WBN36" s="18"/>
      <c r="WBO36" s="39"/>
      <c r="WBP36" s="39"/>
      <c r="WBQ36" s="39"/>
      <c r="WBR36" s="39"/>
      <c r="WBS36" s="40"/>
      <c r="WBT36" s="40"/>
      <c r="WBU36" s="40"/>
      <c r="WBV36" s="40"/>
      <c r="WBW36" s="19"/>
      <c r="WBX36" s="19"/>
      <c r="WBY36" s="18"/>
      <c r="WBZ36" s="18"/>
      <c r="WCA36" s="39"/>
      <c r="WCB36" s="39"/>
      <c r="WCC36" s="39"/>
      <c r="WCD36" s="39"/>
      <c r="WCE36" s="40"/>
      <c r="WCF36" s="40"/>
      <c r="WCG36" s="40"/>
      <c r="WCH36" s="40"/>
      <c r="WCI36" s="19"/>
      <c r="WCJ36" s="19"/>
      <c r="WCK36" s="18"/>
      <c r="WCL36" s="18"/>
      <c r="WCM36" s="39"/>
      <c r="WCN36" s="39"/>
      <c r="WCO36" s="39"/>
      <c r="WCP36" s="39"/>
      <c r="WCQ36" s="40"/>
      <c r="WCR36" s="40"/>
      <c r="WCS36" s="40"/>
      <c r="WCT36" s="40"/>
      <c r="WCU36" s="19"/>
      <c r="WCV36" s="19"/>
      <c r="WCW36" s="18"/>
      <c r="WCX36" s="18"/>
      <c r="WCY36" s="39"/>
      <c r="WCZ36" s="39"/>
      <c r="WDA36" s="39"/>
      <c r="WDB36" s="39"/>
      <c r="WDC36" s="40"/>
      <c r="WDD36" s="40"/>
      <c r="WDE36" s="40"/>
      <c r="WDF36" s="40"/>
      <c r="WDG36" s="19"/>
      <c r="WDH36" s="19"/>
      <c r="WDI36" s="18"/>
      <c r="WDJ36" s="18"/>
      <c r="WDK36" s="39"/>
      <c r="WDL36" s="39"/>
      <c r="WDM36" s="39"/>
      <c r="WDN36" s="39"/>
      <c r="WDO36" s="40"/>
      <c r="WDP36" s="40"/>
      <c r="WDQ36" s="40"/>
      <c r="WDR36" s="40"/>
      <c r="WDS36" s="19"/>
      <c r="WDT36" s="19"/>
      <c r="WDU36" s="18"/>
      <c r="WDV36" s="18"/>
      <c r="WDW36" s="39"/>
      <c r="WDX36" s="39"/>
      <c r="WDY36" s="39"/>
      <c r="WDZ36" s="39"/>
      <c r="WEA36" s="40"/>
      <c r="WEB36" s="40"/>
      <c r="WEC36" s="40"/>
      <c r="WED36" s="40"/>
      <c r="WEE36" s="19"/>
      <c r="WEF36" s="19"/>
      <c r="WEG36" s="18"/>
      <c r="WEH36" s="18"/>
      <c r="WEI36" s="39"/>
      <c r="WEJ36" s="39"/>
      <c r="WEK36" s="39"/>
      <c r="WEL36" s="39"/>
      <c r="WEM36" s="40"/>
      <c r="WEN36" s="40"/>
      <c r="WEO36" s="40"/>
      <c r="WEP36" s="40"/>
      <c r="WEQ36" s="19"/>
      <c r="WER36" s="19"/>
      <c r="WES36" s="18"/>
      <c r="WET36" s="18"/>
      <c r="WEU36" s="39"/>
      <c r="WEV36" s="39"/>
      <c r="WEW36" s="39"/>
      <c r="WEX36" s="39"/>
      <c r="WEY36" s="40"/>
      <c r="WEZ36" s="40"/>
      <c r="WFA36" s="40"/>
      <c r="WFB36" s="40"/>
      <c r="WFC36" s="19"/>
      <c r="WFD36" s="19"/>
      <c r="WFE36" s="18"/>
      <c r="WFF36" s="18"/>
      <c r="WFG36" s="39"/>
      <c r="WFH36" s="39"/>
      <c r="WFI36" s="39"/>
      <c r="WFJ36" s="39"/>
      <c r="WFK36" s="40"/>
      <c r="WFL36" s="40"/>
      <c r="WFM36" s="40"/>
      <c r="WFN36" s="40"/>
      <c r="WFO36" s="19"/>
      <c r="WFP36" s="19"/>
      <c r="WFQ36" s="18"/>
      <c r="WFR36" s="18"/>
      <c r="WFS36" s="39"/>
      <c r="WFT36" s="39"/>
      <c r="WFU36" s="39"/>
      <c r="WFV36" s="39"/>
      <c r="WFW36" s="40"/>
      <c r="WFX36" s="40"/>
      <c r="WFY36" s="40"/>
      <c r="WFZ36" s="40"/>
      <c r="WGA36" s="19"/>
      <c r="WGB36" s="19"/>
      <c r="WGC36" s="18"/>
      <c r="WGD36" s="18"/>
      <c r="WGE36" s="39"/>
      <c r="WGF36" s="39"/>
      <c r="WGG36" s="39"/>
      <c r="WGH36" s="39"/>
      <c r="WGI36" s="40"/>
      <c r="WGJ36" s="40"/>
      <c r="WGK36" s="40"/>
      <c r="WGL36" s="40"/>
      <c r="WGM36" s="19"/>
      <c r="WGN36" s="19"/>
      <c r="WGO36" s="18"/>
      <c r="WGP36" s="18"/>
      <c r="WGQ36" s="39"/>
      <c r="WGR36" s="39"/>
      <c r="WGS36" s="39"/>
      <c r="WGT36" s="39"/>
      <c r="WGU36" s="40"/>
      <c r="WGV36" s="40"/>
      <c r="WGW36" s="40"/>
      <c r="WGX36" s="40"/>
      <c r="WGY36" s="19"/>
      <c r="WGZ36" s="19"/>
      <c r="WHA36" s="18"/>
      <c r="WHB36" s="18"/>
      <c r="WHC36" s="39"/>
      <c r="WHD36" s="39"/>
      <c r="WHE36" s="39"/>
      <c r="WHF36" s="39"/>
      <c r="WHG36" s="40"/>
      <c r="WHH36" s="40"/>
      <c r="WHI36" s="40"/>
      <c r="WHJ36" s="40"/>
      <c r="WHK36" s="19"/>
      <c r="WHL36" s="19"/>
      <c r="WHM36" s="18"/>
      <c r="WHN36" s="18"/>
      <c r="WHO36" s="39"/>
      <c r="WHP36" s="39"/>
      <c r="WHQ36" s="39"/>
      <c r="WHR36" s="39"/>
      <c r="WHS36" s="40"/>
      <c r="WHT36" s="40"/>
      <c r="WHU36" s="40"/>
      <c r="WHV36" s="40"/>
      <c r="WHW36" s="19"/>
      <c r="WHX36" s="19"/>
      <c r="WHY36" s="18"/>
      <c r="WHZ36" s="18"/>
      <c r="WIA36" s="39"/>
      <c r="WIB36" s="39"/>
      <c r="WIC36" s="39"/>
      <c r="WID36" s="39"/>
      <c r="WIE36" s="40"/>
      <c r="WIF36" s="40"/>
      <c r="WIG36" s="40"/>
      <c r="WIH36" s="40"/>
      <c r="WII36" s="19"/>
      <c r="WIJ36" s="19"/>
      <c r="WIK36" s="18"/>
      <c r="WIL36" s="18"/>
      <c r="WIM36" s="39"/>
      <c r="WIN36" s="39"/>
      <c r="WIO36" s="39"/>
      <c r="WIP36" s="39"/>
      <c r="WIQ36" s="40"/>
      <c r="WIR36" s="40"/>
      <c r="WIS36" s="40"/>
      <c r="WIT36" s="40"/>
      <c r="WIU36" s="19"/>
      <c r="WIV36" s="19"/>
      <c r="WIW36" s="18"/>
      <c r="WIX36" s="18"/>
      <c r="WIY36" s="39"/>
      <c r="WIZ36" s="39"/>
      <c r="WJA36" s="39"/>
      <c r="WJB36" s="39"/>
      <c r="WJC36" s="40"/>
      <c r="WJD36" s="40"/>
      <c r="WJE36" s="40"/>
      <c r="WJF36" s="40"/>
      <c r="WJG36" s="19"/>
      <c r="WJH36" s="19"/>
      <c r="WJI36" s="18"/>
      <c r="WJJ36" s="18"/>
      <c r="WJK36" s="39"/>
      <c r="WJL36" s="39"/>
      <c r="WJM36" s="39"/>
      <c r="WJN36" s="39"/>
      <c r="WJO36" s="40"/>
      <c r="WJP36" s="40"/>
      <c r="WJQ36" s="40"/>
      <c r="WJR36" s="40"/>
      <c r="WJS36" s="19"/>
      <c r="WJT36" s="19"/>
      <c r="WJU36" s="18"/>
      <c r="WJV36" s="18"/>
      <c r="WJW36" s="39"/>
      <c r="WJX36" s="39"/>
      <c r="WJY36" s="39"/>
      <c r="WJZ36" s="39"/>
      <c r="WKA36" s="40"/>
      <c r="WKB36" s="40"/>
      <c r="WKC36" s="40"/>
      <c r="WKD36" s="40"/>
      <c r="WKE36" s="19"/>
      <c r="WKF36" s="19"/>
      <c r="WKG36" s="18"/>
      <c r="WKH36" s="18"/>
      <c r="WKI36" s="39"/>
      <c r="WKJ36" s="39"/>
      <c r="WKK36" s="39"/>
      <c r="WKL36" s="39"/>
      <c r="WKM36" s="40"/>
      <c r="WKN36" s="40"/>
      <c r="WKO36" s="40"/>
      <c r="WKP36" s="40"/>
      <c r="WKQ36" s="19"/>
      <c r="WKR36" s="19"/>
      <c r="WKS36" s="18"/>
      <c r="WKT36" s="18"/>
      <c r="WKU36" s="39"/>
      <c r="WKV36" s="39"/>
      <c r="WKW36" s="39"/>
      <c r="WKX36" s="39"/>
      <c r="WKY36" s="40"/>
      <c r="WKZ36" s="40"/>
      <c r="WLA36" s="40"/>
      <c r="WLB36" s="40"/>
      <c r="WLC36" s="19"/>
      <c r="WLD36" s="19"/>
      <c r="WLE36" s="18"/>
      <c r="WLF36" s="18"/>
      <c r="WLG36" s="39"/>
      <c r="WLH36" s="39"/>
      <c r="WLI36" s="39"/>
      <c r="WLJ36" s="39"/>
      <c r="WLK36" s="40"/>
      <c r="WLL36" s="40"/>
      <c r="WLM36" s="40"/>
      <c r="WLN36" s="40"/>
      <c r="WLO36" s="19"/>
      <c r="WLP36" s="19"/>
      <c r="WLQ36" s="18"/>
      <c r="WLR36" s="18"/>
      <c r="WLS36" s="39"/>
      <c r="WLT36" s="39"/>
      <c r="WLU36" s="39"/>
      <c r="WLV36" s="39"/>
      <c r="WLW36" s="40"/>
      <c r="WLX36" s="40"/>
      <c r="WLY36" s="40"/>
      <c r="WLZ36" s="40"/>
      <c r="WMA36" s="19"/>
      <c r="WMB36" s="19"/>
      <c r="WMC36" s="18"/>
      <c r="WMD36" s="18"/>
      <c r="WME36" s="39"/>
      <c r="WMF36" s="39"/>
      <c r="WMG36" s="39"/>
      <c r="WMH36" s="39"/>
      <c r="WMI36" s="40"/>
      <c r="WMJ36" s="40"/>
      <c r="WMK36" s="40"/>
      <c r="WML36" s="40"/>
      <c r="WMM36" s="19"/>
      <c r="WMN36" s="19"/>
      <c r="WMO36" s="18"/>
      <c r="WMP36" s="18"/>
      <c r="WMQ36" s="39"/>
      <c r="WMR36" s="39"/>
      <c r="WMS36" s="39"/>
      <c r="WMT36" s="39"/>
      <c r="WMU36" s="40"/>
      <c r="WMV36" s="40"/>
      <c r="WMW36" s="40"/>
      <c r="WMX36" s="40"/>
      <c r="WMY36" s="19"/>
      <c r="WMZ36" s="19"/>
      <c r="WNA36" s="18"/>
      <c r="WNB36" s="18"/>
      <c r="WNC36" s="39"/>
      <c r="WND36" s="39"/>
      <c r="WNE36" s="39"/>
      <c r="WNF36" s="39"/>
      <c r="WNG36" s="40"/>
      <c r="WNH36" s="40"/>
      <c r="WNI36" s="40"/>
      <c r="WNJ36" s="40"/>
      <c r="WNK36" s="19"/>
      <c r="WNL36" s="19"/>
      <c r="WNM36" s="18"/>
      <c r="WNN36" s="18"/>
      <c r="WNO36" s="39"/>
      <c r="WNP36" s="39"/>
      <c r="WNQ36" s="39"/>
      <c r="WNR36" s="39"/>
      <c r="WNS36" s="40"/>
      <c r="WNT36" s="40"/>
      <c r="WNU36" s="40"/>
      <c r="WNV36" s="40"/>
      <c r="WNW36" s="19"/>
      <c r="WNX36" s="19"/>
      <c r="WNY36" s="18"/>
      <c r="WNZ36" s="18"/>
      <c r="WOA36" s="39"/>
      <c r="WOB36" s="39"/>
      <c r="WOC36" s="39"/>
      <c r="WOD36" s="39"/>
      <c r="WOE36" s="40"/>
      <c r="WOF36" s="40"/>
      <c r="WOG36" s="40"/>
      <c r="WOH36" s="40"/>
      <c r="WOI36" s="19"/>
      <c r="WOJ36" s="19"/>
      <c r="WOK36" s="18"/>
      <c r="WOL36" s="18"/>
      <c r="WOM36" s="39"/>
      <c r="WON36" s="39"/>
      <c r="WOO36" s="39"/>
      <c r="WOP36" s="39"/>
      <c r="WOQ36" s="40"/>
      <c r="WOR36" s="40"/>
      <c r="WOS36" s="40"/>
      <c r="WOT36" s="40"/>
      <c r="WOU36" s="19"/>
      <c r="WOV36" s="19"/>
      <c r="WOW36" s="18"/>
      <c r="WOX36" s="18"/>
      <c r="WOY36" s="39"/>
      <c r="WOZ36" s="39"/>
      <c r="WPA36" s="39"/>
      <c r="WPB36" s="39"/>
      <c r="WPC36" s="40"/>
      <c r="WPD36" s="40"/>
      <c r="WPE36" s="40"/>
      <c r="WPF36" s="40"/>
      <c r="WPG36" s="19"/>
      <c r="WPH36" s="19"/>
      <c r="WPI36" s="18"/>
      <c r="WPJ36" s="18"/>
      <c r="WPK36" s="39"/>
      <c r="WPL36" s="39"/>
      <c r="WPM36" s="39"/>
      <c r="WPN36" s="39"/>
      <c r="WPO36" s="40"/>
      <c r="WPP36" s="40"/>
      <c r="WPQ36" s="40"/>
      <c r="WPR36" s="40"/>
      <c r="WPS36" s="19"/>
      <c r="WPT36" s="19"/>
      <c r="WPU36" s="18"/>
      <c r="WPV36" s="18"/>
      <c r="WPW36" s="39"/>
      <c r="WPX36" s="39"/>
      <c r="WPY36" s="39"/>
      <c r="WPZ36" s="39"/>
      <c r="WQA36" s="40"/>
      <c r="WQB36" s="40"/>
      <c r="WQC36" s="40"/>
      <c r="WQD36" s="40"/>
      <c r="WQE36" s="19"/>
      <c r="WQF36" s="19"/>
      <c r="WQG36" s="18"/>
      <c r="WQH36" s="18"/>
      <c r="WQI36" s="39"/>
      <c r="WQJ36" s="39"/>
      <c r="WQK36" s="39"/>
      <c r="WQL36" s="39"/>
      <c r="WQM36" s="40"/>
      <c r="WQN36" s="40"/>
      <c r="WQO36" s="40"/>
      <c r="WQP36" s="40"/>
      <c r="WQQ36" s="19"/>
      <c r="WQR36" s="19"/>
      <c r="WQS36" s="18"/>
      <c r="WQT36" s="18"/>
      <c r="WQU36" s="39"/>
      <c r="WQV36" s="39"/>
      <c r="WQW36" s="39"/>
      <c r="WQX36" s="39"/>
      <c r="WQY36" s="40"/>
      <c r="WQZ36" s="40"/>
      <c r="WRA36" s="40"/>
      <c r="WRB36" s="40"/>
      <c r="WRC36" s="19"/>
      <c r="WRD36" s="19"/>
      <c r="WRE36" s="18"/>
      <c r="WRF36" s="18"/>
      <c r="WRG36" s="39"/>
      <c r="WRH36" s="39"/>
      <c r="WRI36" s="39"/>
      <c r="WRJ36" s="39"/>
      <c r="WRK36" s="40"/>
      <c r="WRL36" s="40"/>
      <c r="WRM36" s="40"/>
      <c r="WRN36" s="40"/>
      <c r="WRO36" s="19"/>
      <c r="WRP36" s="19"/>
      <c r="WRQ36" s="18"/>
      <c r="WRR36" s="18"/>
      <c r="WRS36" s="39"/>
      <c r="WRT36" s="39"/>
      <c r="WRU36" s="39"/>
      <c r="WRV36" s="39"/>
      <c r="WRW36" s="40"/>
      <c r="WRX36" s="40"/>
      <c r="WRY36" s="40"/>
      <c r="WRZ36" s="40"/>
      <c r="WSA36" s="19"/>
      <c r="WSB36" s="19"/>
      <c r="WSC36" s="18"/>
      <c r="WSD36" s="18"/>
      <c r="WSE36" s="39"/>
      <c r="WSF36" s="39"/>
      <c r="WSG36" s="39"/>
      <c r="WSH36" s="39"/>
      <c r="WSI36" s="40"/>
      <c r="WSJ36" s="40"/>
      <c r="WSK36" s="40"/>
      <c r="WSL36" s="40"/>
      <c r="WSM36" s="19"/>
      <c r="WSN36" s="19"/>
      <c r="WSO36" s="18"/>
      <c r="WSP36" s="18"/>
      <c r="WSQ36" s="39"/>
      <c r="WSR36" s="39"/>
      <c r="WSS36" s="39"/>
      <c r="WST36" s="39"/>
      <c r="WSU36" s="40"/>
      <c r="WSV36" s="40"/>
      <c r="WSW36" s="40"/>
      <c r="WSX36" s="40"/>
      <c r="WSY36" s="19"/>
      <c r="WSZ36" s="19"/>
      <c r="WTA36" s="18"/>
      <c r="WTB36" s="18"/>
      <c r="WTC36" s="39"/>
      <c r="WTD36" s="39"/>
      <c r="WTE36" s="39"/>
      <c r="WTF36" s="39"/>
      <c r="WTG36" s="40"/>
      <c r="WTH36" s="40"/>
      <c r="WTI36" s="40"/>
      <c r="WTJ36" s="40"/>
      <c r="WTK36" s="19"/>
      <c r="WTL36" s="19"/>
      <c r="WTM36" s="18"/>
      <c r="WTN36" s="18"/>
      <c r="WTO36" s="39"/>
      <c r="WTP36" s="39"/>
      <c r="WTQ36" s="39"/>
      <c r="WTR36" s="39"/>
      <c r="WTS36" s="40"/>
      <c r="WTT36" s="40"/>
      <c r="WTU36" s="40"/>
      <c r="WTV36" s="40"/>
      <c r="WTW36" s="19"/>
      <c r="WTX36" s="19"/>
      <c r="WTY36" s="18"/>
      <c r="WTZ36" s="18"/>
      <c r="WUA36" s="39"/>
      <c r="WUB36" s="39"/>
      <c r="WUC36" s="39"/>
      <c r="WUD36" s="39"/>
      <c r="WUE36" s="40"/>
      <c r="WUF36" s="40"/>
      <c r="WUG36" s="40"/>
      <c r="WUH36" s="40"/>
      <c r="WUI36" s="19"/>
      <c r="WUJ36" s="19"/>
      <c r="WUK36" s="18"/>
      <c r="WUL36" s="18"/>
      <c r="WUM36" s="39"/>
      <c r="WUN36" s="39"/>
      <c r="WUO36" s="39"/>
      <c r="WUP36" s="39"/>
      <c r="WUQ36" s="40"/>
      <c r="WUR36" s="40"/>
      <c r="WUS36" s="40"/>
      <c r="WUT36" s="40"/>
      <c r="WUU36" s="19"/>
      <c r="WUV36" s="19"/>
      <c r="WUW36" s="18"/>
      <c r="WUX36" s="18"/>
      <c r="WUY36" s="39"/>
      <c r="WUZ36" s="39"/>
      <c r="WVA36" s="39"/>
      <c r="WVB36" s="39"/>
      <c r="WVC36" s="40"/>
      <c r="WVD36" s="40"/>
      <c r="WVE36" s="40"/>
      <c r="WVF36" s="40"/>
      <c r="WVG36" s="19"/>
      <c r="WVH36" s="19"/>
      <c r="WVI36" s="18"/>
      <c r="WVJ36" s="18"/>
      <c r="WVK36" s="39"/>
      <c r="WVL36" s="39"/>
      <c r="WVM36" s="39"/>
      <c r="WVN36" s="39"/>
      <c r="WVO36" s="40"/>
      <c r="WVP36" s="40"/>
      <c r="WVQ36" s="40"/>
      <c r="WVR36" s="40"/>
      <c r="WVS36" s="19"/>
      <c r="WVT36" s="19"/>
      <c r="WVU36" s="18"/>
      <c r="WVV36" s="18"/>
      <c r="WVW36" s="39"/>
      <c r="WVX36" s="39"/>
      <c r="WVY36" s="39"/>
      <c r="WVZ36" s="39"/>
      <c r="WWA36" s="40"/>
      <c r="WWB36" s="40"/>
      <c r="WWC36" s="40"/>
      <c r="WWD36" s="40"/>
      <c r="WWE36" s="19"/>
      <c r="WWF36" s="19"/>
      <c r="WWG36" s="18"/>
      <c r="WWH36" s="18"/>
      <c r="WWI36" s="39"/>
      <c r="WWJ36" s="39"/>
      <c r="WWK36" s="39"/>
      <c r="WWL36" s="39"/>
      <c r="WWM36" s="40"/>
      <c r="WWN36" s="40"/>
      <c r="WWO36" s="40"/>
      <c r="WWP36" s="40"/>
      <c r="WWQ36" s="19"/>
      <c r="WWR36" s="19"/>
      <c r="WWS36" s="18"/>
      <c r="WWT36" s="18"/>
      <c r="WWU36" s="39"/>
      <c r="WWV36" s="39"/>
      <c r="WWW36" s="39"/>
      <c r="WWX36" s="39"/>
      <c r="WWY36" s="40"/>
      <c r="WWZ36" s="40"/>
      <c r="WXA36" s="40"/>
      <c r="WXB36" s="40"/>
      <c r="WXC36" s="19"/>
      <c r="WXD36" s="19"/>
      <c r="WXE36" s="18"/>
      <c r="WXF36" s="18"/>
      <c r="WXG36" s="39"/>
      <c r="WXH36" s="39"/>
      <c r="WXI36" s="39"/>
      <c r="WXJ36" s="39"/>
      <c r="WXK36" s="40"/>
      <c r="WXL36" s="40"/>
      <c r="WXM36" s="40"/>
      <c r="WXN36" s="40"/>
      <c r="WXO36" s="19"/>
      <c r="WXP36" s="19"/>
      <c r="WXQ36" s="18"/>
      <c r="WXR36" s="18"/>
      <c r="WXS36" s="39"/>
      <c r="WXT36" s="39"/>
      <c r="WXU36" s="39"/>
      <c r="WXV36" s="39"/>
      <c r="WXW36" s="40"/>
      <c r="WXX36" s="40"/>
      <c r="WXY36" s="40"/>
      <c r="WXZ36" s="40"/>
      <c r="WYA36" s="19"/>
      <c r="WYB36" s="19"/>
      <c r="WYC36" s="18"/>
      <c r="WYD36" s="18"/>
      <c r="WYE36" s="39"/>
      <c r="WYF36" s="39"/>
      <c r="WYG36" s="39"/>
      <c r="WYH36" s="39"/>
      <c r="WYI36" s="40"/>
      <c r="WYJ36" s="40"/>
      <c r="WYK36" s="40"/>
      <c r="WYL36" s="40"/>
      <c r="WYM36" s="19"/>
      <c r="WYN36" s="19"/>
      <c r="WYO36" s="18"/>
      <c r="WYP36" s="18"/>
      <c r="WYQ36" s="39"/>
      <c r="WYR36" s="39"/>
      <c r="WYS36" s="39"/>
      <c r="WYT36" s="39"/>
      <c r="WYU36" s="40"/>
      <c r="WYV36" s="40"/>
      <c r="WYW36" s="40"/>
      <c r="WYX36" s="40"/>
      <c r="WYY36" s="19"/>
      <c r="WYZ36" s="19"/>
      <c r="WZA36" s="18"/>
      <c r="WZB36" s="18"/>
      <c r="WZC36" s="39"/>
      <c r="WZD36" s="39"/>
      <c r="WZE36" s="39"/>
      <c r="WZF36" s="39"/>
      <c r="WZG36" s="40"/>
      <c r="WZH36" s="40"/>
      <c r="WZI36" s="40"/>
      <c r="WZJ36" s="40"/>
      <c r="WZK36" s="19"/>
      <c r="WZL36" s="19"/>
      <c r="WZM36" s="18"/>
      <c r="WZN36" s="18"/>
      <c r="WZO36" s="39"/>
      <c r="WZP36" s="39"/>
      <c r="WZQ36" s="39"/>
      <c r="WZR36" s="39"/>
      <c r="WZS36" s="40"/>
      <c r="WZT36" s="40"/>
      <c r="WZU36" s="40"/>
      <c r="WZV36" s="40"/>
      <c r="WZW36" s="19"/>
      <c r="WZX36" s="19"/>
      <c r="WZY36" s="18"/>
      <c r="WZZ36" s="18"/>
      <c r="XAA36" s="39"/>
      <c r="XAB36" s="39"/>
      <c r="XAC36" s="39"/>
      <c r="XAD36" s="39"/>
      <c r="XAE36" s="40"/>
      <c r="XAF36" s="40"/>
      <c r="XAG36" s="40"/>
      <c r="XAH36" s="40"/>
      <c r="XAI36" s="19"/>
      <c r="XAJ36" s="19"/>
      <c r="XAK36" s="18"/>
      <c r="XAL36" s="18"/>
      <c r="XAM36" s="39"/>
      <c r="XAN36" s="39"/>
      <c r="XAO36" s="39"/>
      <c r="XAP36" s="39"/>
      <c r="XAQ36" s="40"/>
      <c r="XAR36" s="40"/>
      <c r="XAS36" s="40"/>
      <c r="XAT36" s="40"/>
      <c r="XAU36" s="19"/>
      <c r="XAV36" s="19"/>
      <c r="XAW36" s="18"/>
      <c r="XAX36" s="18"/>
      <c r="XAY36" s="39"/>
      <c r="XAZ36" s="39"/>
      <c r="XBA36" s="39"/>
      <c r="XBB36" s="39"/>
      <c r="XBC36" s="40"/>
      <c r="XBD36" s="40"/>
      <c r="XBE36" s="40"/>
      <c r="XBF36" s="40"/>
      <c r="XBG36" s="19"/>
      <c r="XBH36" s="19"/>
      <c r="XBI36" s="18"/>
      <c r="XBJ36" s="18"/>
      <c r="XBK36" s="39"/>
      <c r="XBL36" s="39"/>
      <c r="XBM36" s="39"/>
      <c r="XBN36" s="39"/>
      <c r="XBO36" s="40"/>
      <c r="XBP36" s="40"/>
      <c r="XBQ36" s="40"/>
      <c r="XBR36" s="40"/>
      <c r="XBS36" s="19"/>
      <c r="XBT36" s="19"/>
      <c r="XBU36" s="18"/>
      <c r="XBV36" s="18"/>
      <c r="XBW36" s="39"/>
      <c r="XBX36" s="39"/>
      <c r="XBY36" s="39"/>
      <c r="XBZ36" s="39"/>
      <c r="XCA36" s="40"/>
      <c r="XCB36" s="40"/>
      <c r="XCC36" s="40"/>
      <c r="XCD36" s="40"/>
      <c r="XCE36" s="19"/>
      <c r="XCF36" s="19"/>
      <c r="XCG36" s="18"/>
      <c r="XCH36" s="18"/>
      <c r="XCI36" s="39"/>
      <c r="XCJ36" s="39"/>
      <c r="XCK36" s="39"/>
      <c r="XCL36" s="39"/>
      <c r="XCM36" s="40"/>
      <c r="XCN36" s="40"/>
      <c r="XCO36" s="40"/>
      <c r="XCP36" s="40"/>
      <c r="XCQ36" s="19"/>
      <c r="XCR36" s="19"/>
      <c r="XCS36" s="18"/>
      <c r="XCT36" s="18"/>
      <c r="XCU36" s="39"/>
      <c r="XCV36" s="39"/>
      <c r="XCW36" s="39"/>
      <c r="XCX36" s="39"/>
      <c r="XCY36" s="40"/>
      <c r="XCZ36" s="40"/>
      <c r="XDA36" s="40"/>
      <c r="XDB36" s="40"/>
      <c r="XDC36" s="19"/>
      <c r="XDD36" s="19"/>
      <c r="XDE36" s="18"/>
      <c r="XDF36" s="18"/>
      <c r="XDG36" s="39"/>
      <c r="XDH36" s="39"/>
      <c r="XDI36" s="39"/>
      <c r="XDJ36" s="39"/>
      <c r="XDK36" s="40"/>
      <c r="XDL36" s="40"/>
      <c r="XDM36" s="40"/>
      <c r="XDN36" s="40"/>
      <c r="XDO36" s="19"/>
      <c r="XDP36" s="19"/>
      <c r="XDQ36" s="18"/>
      <c r="XDR36" s="18"/>
      <c r="XDS36" s="39"/>
      <c r="XDT36" s="39"/>
      <c r="XDU36" s="39"/>
      <c r="XDV36" s="39"/>
      <c r="XDW36" s="40"/>
      <c r="XDX36" s="40"/>
      <c r="XDY36" s="40"/>
      <c r="XDZ36" s="40"/>
      <c r="XEA36" s="19"/>
      <c r="XEB36" s="19"/>
      <c r="XEC36" s="18"/>
      <c r="XED36" s="18"/>
      <c r="XEE36" s="39"/>
      <c r="XEF36" s="39"/>
      <c r="XEG36" s="39"/>
      <c r="XEH36" s="39"/>
      <c r="XEI36" s="40"/>
      <c r="XEJ36" s="40"/>
      <c r="XEK36" s="40"/>
      <c r="XEL36" s="40"/>
      <c r="XEM36" s="19"/>
      <c r="XEN36" s="19"/>
      <c r="XEO36" s="18"/>
      <c r="XEP36" s="18"/>
      <c r="XEQ36" s="39"/>
      <c r="XER36" s="39"/>
      <c r="XES36" s="39"/>
      <c r="XET36" s="39"/>
      <c r="XEU36" s="40"/>
      <c r="XEV36" s="40"/>
      <c r="XEW36" s="40"/>
      <c r="XEX36" s="40"/>
      <c r="XEY36" s="19"/>
      <c r="XEZ36" s="19"/>
      <c r="XFA36" s="18"/>
      <c r="XFB36" s="18"/>
      <c r="XFC36" s="39"/>
      <c r="XFD36" s="39"/>
    </row>
    <row r="37" spans="1:16384" ht="20.100000000000001" customHeight="1" x14ac:dyDescent="0.25">
      <c r="A37" s="35"/>
      <c r="B37" t="s">
        <v>93</v>
      </c>
      <c r="C37" s="22">
        <v>10817653</v>
      </c>
      <c r="D37" s="23">
        <v>11445768</v>
      </c>
      <c r="E37" s="23">
        <v>13933215</v>
      </c>
      <c r="F37" s="49">
        <v>15305327</v>
      </c>
      <c r="G37" s="49">
        <v>16584484</v>
      </c>
      <c r="H37" s="23">
        <v>17838617</v>
      </c>
      <c r="I37" s="180">
        <v>16458653</v>
      </c>
      <c r="K37" s="90">
        <f t="shared" ref="K37:Q37" si="32">C37/C36</f>
        <v>0.87302699094146929</v>
      </c>
      <c r="L37" s="92">
        <f t="shared" si="32"/>
        <v>0.86729838427355965</v>
      </c>
      <c r="M37" s="92">
        <f t="shared" si="32"/>
        <v>0.8759037706343098</v>
      </c>
      <c r="N37" s="92">
        <f t="shared" si="32"/>
        <v>0.86908236686303175</v>
      </c>
      <c r="O37" s="92">
        <f t="shared" si="32"/>
        <v>0.86993000845198576</v>
      </c>
      <c r="P37" s="204">
        <f t="shared" si="32"/>
        <v>0.87020195079865514</v>
      </c>
      <c r="Q37" s="205">
        <f t="shared" si="32"/>
        <v>0.86748571891489212</v>
      </c>
      <c r="S37" s="114">
        <f t="shared" si="1"/>
        <v>-7.7358239150490199E-2</v>
      </c>
      <c r="T37" s="115">
        <f t="shared" si="3"/>
        <v>-0.27162318837630206</v>
      </c>
    </row>
    <row r="38" spans="1:16384" ht="20.100000000000001" customHeight="1" thickBot="1" x14ac:dyDescent="0.3">
      <c r="A38" s="35"/>
      <c r="B38" t="s">
        <v>94</v>
      </c>
      <c r="C38" s="22">
        <v>1573319</v>
      </c>
      <c r="D38" s="23">
        <v>1751268</v>
      </c>
      <c r="E38" s="23">
        <v>1974029</v>
      </c>
      <c r="F38" s="49">
        <v>2305578</v>
      </c>
      <c r="G38" s="49">
        <v>2479675</v>
      </c>
      <c r="H38" s="23">
        <v>2660782</v>
      </c>
      <c r="I38" s="180">
        <v>2514170</v>
      </c>
      <c r="K38" s="90">
        <f t="shared" ref="K38:Q38" si="33">C38/C36</f>
        <v>0.12697300905853068</v>
      </c>
      <c r="L38" s="29">
        <f t="shared" si="33"/>
        <v>0.1327016157264404</v>
      </c>
      <c r="M38" s="29">
        <f t="shared" si="33"/>
        <v>0.12409622936569024</v>
      </c>
      <c r="N38" s="29">
        <f t="shared" si="33"/>
        <v>0.13091763313696825</v>
      </c>
      <c r="O38" s="29">
        <f t="shared" si="33"/>
        <v>0.13006999154801427</v>
      </c>
      <c r="P38" s="204">
        <f t="shared" si="33"/>
        <v>0.12979804920134488</v>
      </c>
      <c r="Q38" s="205">
        <f t="shared" si="33"/>
        <v>0.1325142810851079</v>
      </c>
      <c r="S38" s="114">
        <f t="shared" si="1"/>
        <v>-5.5101094339934653E-2</v>
      </c>
      <c r="T38" s="115">
        <f t="shared" si="3"/>
        <v>0.27162318837630206</v>
      </c>
    </row>
    <row r="39" spans="1:16384" ht="20.100000000000001" customHeight="1" thickBot="1" x14ac:dyDescent="0.3">
      <c r="A39" s="17" t="s">
        <v>6</v>
      </c>
      <c r="B39" s="18"/>
      <c r="C39" s="24">
        <v>37960402</v>
      </c>
      <c r="D39" s="25">
        <v>34839265</v>
      </c>
      <c r="E39" s="25">
        <v>32218645</v>
      </c>
      <c r="F39" s="50">
        <v>32597081</v>
      </c>
      <c r="G39" s="50">
        <v>32595947</v>
      </c>
      <c r="H39" s="25">
        <v>34533909</v>
      </c>
      <c r="I39" s="179">
        <v>32712295</v>
      </c>
      <c r="K39" s="155">
        <f t="shared" ref="K39:Q39" si="34">C39/C45</f>
        <v>0.45083882687373805</v>
      </c>
      <c r="L39" s="32">
        <f t="shared" si="34"/>
        <v>0.41152754308952011</v>
      </c>
      <c r="M39" s="32">
        <f t="shared" si="34"/>
        <v>0.37432112521898186</v>
      </c>
      <c r="N39" s="32">
        <f t="shared" si="34"/>
        <v>0.35885310493583128</v>
      </c>
      <c r="O39" s="32">
        <f t="shared" si="34"/>
        <v>0.34479390972547513</v>
      </c>
      <c r="P39" s="202">
        <f t="shared" si="34"/>
        <v>0.34464752716494135</v>
      </c>
      <c r="Q39" s="203">
        <f t="shared" si="34"/>
        <v>0.34475455282264084</v>
      </c>
      <c r="S39" s="113">
        <f t="shared" si="1"/>
        <v>-5.2748560842040791E-2</v>
      </c>
      <c r="T39" s="140">
        <f t="shared" si="3"/>
        <v>1.070256576994888E-2</v>
      </c>
      <c r="Y39" s="1"/>
    </row>
    <row r="40" spans="1:16384" ht="20.100000000000001" customHeight="1" x14ac:dyDescent="0.25">
      <c r="A40" s="35"/>
      <c r="B40" t="s">
        <v>93</v>
      </c>
      <c r="C40" s="22">
        <v>26995721</v>
      </c>
      <c r="D40" s="23">
        <v>25179495</v>
      </c>
      <c r="E40" s="23">
        <v>24074185</v>
      </c>
      <c r="F40" s="49">
        <v>24662018</v>
      </c>
      <c r="G40" s="49">
        <v>24902353</v>
      </c>
      <c r="H40" s="23">
        <v>26395659</v>
      </c>
      <c r="I40" s="180">
        <v>24704191</v>
      </c>
      <c r="K40" s="90">
        <f t="shared" ref="K40:Q40" si="35">C40/C39</f>
        <v>0.711154771227133</v>
      </c>
      <c r="L40" s="29">
        <f t="shared" si="35"/>
        <v>0.7227332436548245</v>
      </c>
      <c r="M40" s="29">
        <f t="shared" si="35"/>
        <v>0.74721283281776751</v>
      </c>
      <c r="N40" s="29">
        <f t="shared" si="35"/>
        <v>0.75657136293890859</v>
      </c>
      <c r="O40" s="29">
        <f t="shared" si="35"/>
        <v>0.76397083968752311</v>
      </c>
      <c r="P40" s="204">
        <f t="shared" si="35"/>
        <v>0.76434031838098604</v>
      </c>
      <c r="Q40" s="205">
        <f t="shared" si="35"/>
        <v>0.75519589805606735</v>
      </c>
      <c r="S40" s="114">
        <f t="shared" si="1"/>
        <v>-6.4081294579536735E-2</v>
      </c>
      <c r="T40" s="115">
        <f t="shared" si="3"/>
        <v>-0.91444203249186895</v>
      </c>
    </row>
    <row r="41" spans="1:16384" ht="20.100000000000001" customHeight="1" thickBot="1" x14ac:dyDescent="0.3">
      <c r="A41" s="35"/>
      <c r="B41" t="s">
        <v>94</v>
      </c>
      <c r="C41" s="22">
        <v>10964681</v>
      </c>
      <c r="D41" s="23">
        <v>9659770</v>
      </c>
      <c r="E41" s="23">
        <v>8144460</v>
      </c>
      <c r="F41" s="49">
        <v>7935063</v>
      </c>
      <c r="G41" s="49">
        <v>7693594</v>
      </c>
      <c r="H41" s="23">
        <v>8138250</v>
      </c>
      <c r="I41" s="180">
        <v>8008104</v>
      </c>
      <c r="K41" s="90">
        <f t="shared" ref="K41:Q41" si="36">C41/C39</f>
        <v>0.28884522877286706</v>
      </c>
      <c r="L41" s="29">
        <f t="shared" si="36"/>
        <v>0.2772667563451755</v>
      </c>
      <c r="M41" s="29">
        <f t="shared" si="36"/>
        <v>0.25278716718223254</v>
      </c>
      <c r="N41" s="29">
        <f t="shared" si="36"/>
        <v>0.24342863706109144</v>
      </c>
      <c r="O41" s="29">
        <f t="shared" si="36"/>
        <v>0.23602916031247689</v>
      </c>
      <c r="P41" s="204">
        <f t="shared" si="36"/>
        <v>0.23565968161901393</v>
      </c>
      <c r="Q41" s="205">
        <f t="shared" si="36"/>
        <v>0.24480410194393271</v>
      </c>
      <c r="S41" s="114">
        <f t="shared" si="1"/>
        <v>-1.5991890148373423E-2</v>
      </c>
      <c r="T41" s="115">
        <f t="shared" si="3"/>
        <v>0.91444203249187728</v>
      </c>
    </row>
    <row r="42" spans="1:16384" ht="20.100000000000001" customHeight="1" thickBot="1" x14ac:dyDescent="0.3">
      <c r="A42" s="17" t="s">
        <v>7</v>
      </c>
      <c r="B42" s="18"/>
      <c r="C42" s="24">
        <v>92214</v>
      </c>
      <c r="D42" s="25">
        <v>102073</v>
      </c>
      <c r="E42" s="25">
        <v>98187</v>
      </c>
      <c r="F42" s="50">
        <v>103230</v>
      </c>
      <c r="G42" s="50">
        <v>95779</v>
      </c>
      <c r="H42" s="25">
        <v>114500</v>
      </c>
      <c r="I42" s="179">
        <v>136220</v>
      </c>
      <c r="K42" s="155">
        <f t="shared" ref="K42:Q42" si="37">C42/C45</f>
        <v>1.095184702768292E-3</v>
      </c>
      <c r="L42" s="32">
        <f t="shared" si="37"/>
        <v>1.2057042795184279E-3</v>
      </c>
      <c r="M42" s="32">
        <f t="shared" si="37"/>
        <v>1.1407515220418539E-3</v>
      </c>
      <c r="N42" s="32">
        <f t="shared" si="37"/>
        <v>1.1364332291755161E-3</v>
      </c>
      <c r="O42" s="32">
        <f t="shared" si="37"/>
        <v>1.0131325799368947E-3</v>
      </c>
      <c r="P42" s="202">
        <f t="shared" si="37"/>
        <v>1.1427070668537924E-3</v>
      </c>
      <c r="Q42" s="203">
        <f t="shared" si="37"/>
        <v>1.43562123004516E-3</v>
      </c>
      <c r="S42" s="113">
        <f t="shared" si="1"/>
        <v>0.18969432314410481</v>
      </c>
      <c r="T42" s="140">
        <f t="shared" si="3"/>
        <v>2.9291416319136756E-2</v>
      </c>
      <c r="Y42" s="1"/>
    </row>
    <row r="43" spans="1:16384" ht="20.100000000000001" customHeight="1" x14ac:dyDescent="0.25">
      <c r="A43" s="35"/>
      <c r="B43" t="s">
        <v>93</v>
      </c>
      <c r="C43" s="22">
        <v>72657</v>
      </c>
      <c r="D43" s="23">
        <v>85730</v>
      </c>
      <c r="E43" s="23">
        <v>80250</v>
      </c>
      <c r="F43" s="49">
        <v>91784</v>
      </c>
      <c r="G43" s="49">
        <v>87567</v>
      </c>
      <c r="H43" s="23">
        <v>106606</v>
      </c>
      <c r="I43" s="180">
        <v>130406</v>
      </c>
      <c r="K43" s="90">
        <f t="shared" ref="K43:Q43" si="38">C43/C42</f>
        <v>0.78791723599453445</v>
      </c>
      <c r="L43" s="29">
        <f t="shared" si="38"/>
        <v>0.83988909897818231</v>
      </c>
      <c r="M43" s="29">
        <f t="shared" si="38"/>
        <v>0.81731797488465885</v>
      </c>
      <c r="N43" s="29">
        <f t="shared" si="38"/>
        <v>0.88912137944396008</v>
      </c>
      <c r="O43" s="29">
        <f t="shared" si="38"/>
        <v>0.91426095490660797</v>
      </c>
      <c r="P43" s="204">
        <f t="shared" si="38"/>
        <v>0.93105676855895192</v>
      </c>
      <c r="Q43" s="205">
        <f t="shared" si="38"/>
        <v>0.95731904272500368</v>
      </c>
      <c r="S43" s="114">
        <f t="shared" si="1"/>
        <v>0.22325197456053131</v>
      </c>
      <c r="T43" s="115">
        <f t="shared" si="3"/>
        <v>2.6262274166051758</v>
      </c>
    </row>
    <row r="44" spans="1:16384" ht="20.100000000000001" customHeight="1" thickBot="1" x14ac:dyDescent="0.3">
      <c r="A44" s="35"/>
      <c r="B44" t="s">
        <v>94</v>
      </c>
      <c r="C44" s="22">
        <v>19557</v>
      </c>
      <c r="D44" s="23">
        <v>16343</v>
      </c>
      <c r="E44" s="23">
        <v>17937</v>
      </c>
      <c r="F44" s="49">
        <v>11446</v>
      </c>
      <c r="G44" s="49">
        <v>8212</v>
      </c>
      <c r="H44" s="23">
        <v>7894</v>
      </c>
      <c r="I44" s="180">
        <v>5814</v>
      </c>
      <c r="K44" s="90">
        <f t="shared" ref="K44:Q44" si="39">C44/C42</f>
        <v>0.21208276400546555</v>
      </c>
      <c r="L44" s="47">
        <f t="shared" si="39"/>
        <v>0.16011090102181771</v>
      </c>
      <c r="M44" s="47">
        <f t="shared" si="39"/>
        <v>0.18268202511534112</v>
      </c>
      <c r="N44" s="47">
        <f t="shared" si="39"/>
        <v>0.11087862055603991</v>
      </c>
      <c r="O44" s="47">
        <f t="shared" si="39"/>
        <v>8.5739045093392086E-2</v>
      </c>
      <c r="P44" s="204">
        <f t="shared" si="39"/>
        <v>6.8943231441048039E-2</v>
      </c>
      <c r="Q44" s="205">
        <f t="shared" si="39"/>
        <v>4.268095727499633E-2</v>
      </c>
      <c r="S44" s="114">
        <f t="shared" si="1"/>
        <v>-0.26349125918419053</v>
      </c>
      <c r="T44" s="115">
        <f t="shared" si="3"/>
        <v>-2.6262274166051709</v>
      </c>
    </row>
    <row r="45" spans="1:16384" ht="20.100000000000001" customHeight="1" thickBot="1" x14ac:dyDescent="0.3">
      <c r="A45" s="87" t="s">
        <v>27</v>
      </c>
      <c r="B45" s="111"/>
      <c r="C45" s="95">
        <f t="shared" ref="C45:E46" si="40">C7+C10+C13+C16+C18+C21+C24+C27+C30+C33+C36+C39+C42</f>
        <v>84199496</v>
      </c>
      <c r="D45" s="96">
        <f t="shared" si="40"/>
        <v>84658404</v>
      </c>
      <c r="E45" s="96">
        <f t="shared" si="40"/>
        <v>86072206</v>
      </c>
      <c r="F45" s="96">
        <f t="shared" ref="F45:I45" si="41">F7+F10+F13+F16+F18+F21+F24+F27+F30+F33+F36+F39+F42</f>
        <v>90836837</v>
      </c>
      <c r="G45" s="96">
        <f t="shared" si="41"/>
        <v>94537479</v>
      </c>
      <c r="H45" s="96">
        <f t="shared" si="41"/>
        <v>100200658</v>
      </c>
      <c r="I45" s="96">
        <f t="shared" si="41"/>
        <v>94885752</v>
      </c>
      <c r="K45" s="101">
        <f>K7+K10+K13+K16+K18+K21+K24+K27+K30+K33+K36+K39+K42</f>
        <v>1</v>
      </c>
      <c r="L45" s="97">
        <f>L7+L10+L13+L16+L18+L21+L24+L27+L30+L33+L36+L39+L42</f>
        <v>0.99999999999999989</v>
      </c>
      <c r="M45" s="97">
        <f>M7+M10+M13+M16+M18+M21+M24+M27+M30+M33+M36+M39+M42</f>
        <v>1</v>
      </c>
      <c r="N45" s="97">
        <f>N7+N10+N13+N16+N18+N21+N24+N27+N30+N33+N36+N39+N42</f>
        <v>1</v>
      </c>
      <c r="O45" s="97">
        <f>O7+O10+O13+O16+O18+O21+O24+O27+O30+O33+O36+O39+O42</f>
        <v>0.99999999999999989</v>
      </c>
      <c r="P45" s="206">
        <f t="shared" ref="P45:Q45" si="42">P7+P10+P13+P16+P18+P21+P24+P27+P30+P33+P36+P39+P42</f>
        <v>0.99999999999999989</v>
      </c>
      <c r="Q45" s="207">
        <f t="shared" si="42"/>
        <v>0.99999999999999989</v>
      </c>
      <c r="S45" s="104">
        <f t="shared" si="1"/>
        <v>-5.3042625728066575E-2</v>
      </c>
      <c r="T45" s="144">
        <f t="shared" si="3"/>
        <v>0</v>
      </c>
      <c r="Y45" s="1"/>
    </row>
    <row r="46" spans="1:16384" ht="20.100000000000001" customHeight="1" x14ac:dyDescent="0.25">
      <c r="A46" s="35"/>
      <c r="B46" t="s">
        <v>93</v>
      </c>
      <c r="C46" s="143">
        <f t="shared" si="40"/>
        <v>47415131</v>
      </c>
      <c r="D46" s="56">
        <f t="shared" si="40"/>
        <v>47322300</v>
      </c>
      <c r="E46" s="56">
        <f t="shared" si="40"/>
        <v>49871335</v>
      </c>
      <c r="F46" s="56">
        <f t="shared" ref="F46:G46" si="43">F8+F11+F14+F17+F19+F22+F25+F28+F31+F34+F37+F40+F43</f>
        <v>54009787</v>
      </c>
      <c r="G46" s="56">
        <f t="shared" si="43"/>
        <v>54960471</v>
      </c>
      <c r="H46" s="56">
        <f t="shared" ref="H46:I46" si="44">H8+H11+H14+H17+H19+H22+H25+H28+H31+H34+H37+H40+H43</f>
        <v>58034753</v>
      </c>
      <c r="I46" s="200">
        <f t="shared" si="44"/>
        <v>53748135</v>
      </c>
      <c r="K46" s="106">
        <f t="shared" ref="K46:Q46" si="45">C46/C45</f>
        <v>0.56312844200397594</v>
      </c>
      <c r="L46" s="29">
        <f t="shared" si="45"/>
        <v>0.5589793542528867</v>
      </c>
      <c r="M46" s="29">
        <f t="shared" si="45"/>
        <v>0.57941276653232288</v>
      </c>
      <c r="N46" s="29">
        <f t="shared" si="45"/>
        <v>0.59458022520092813</v>
      </c>
      <c r="O46" s="29">
        <f t="shared" si="45"/>
        <v>0.58136171581220186</v>
      </c>
      <c r="P46" s="208">
        <f t="shared" si="45"/>
        <v>0.57918534826388068</v>
      </c>
      <c r="Q46" s="209">
        <f t="shared" si="45"/>
        <v>0.56645106211520568</v>
      </c>
      <c r="S46" s="114">
        <f t="shared" si="1"/>
        <v>-7.3862948981621407E-2</v>
      </c>
      <c r="T46" s="115">
        <f t="shared" si="3"/>
        <v>-1.2734286148675</v>
      </c>
    </row>
    <row r="47" spans="1:16384" ht="20.100000000000001" customHeight="1" thickBot="1" x14ac:dyDescent="0.3">
      <c r="A47" s="44"/>
      <c r="B47" s="36" t="s">
        <v>94</v>
      </c>
      <c r="C47" s="45">
        <f t="shared" ref="C47:E47" si="46">C9+C12+C15+C20+C23+C26+C29+C32+C35+C38+C41+C44</f>
        <v>36784365</v>
      </c>
      <c r="D47" s="46">
        <f t="shared" si="46"/>
        <v>37336104</v>
      </c>
      <c r="E47" s="46">
        <f t="shared" si="46"/>
        <v>36200871</v>
      </c>
      <c r="F47" s="46">
        <f t="shared" ref="F47:G47" si="47">F9+F12+F15+F20+F23+F26+F29+F32+F35+F38+F41+F44</f>
        <v>36827050</v>
      </c>
      <c r="G47" s="46">
        <f t="shared" si="47"/>
        <v>39577008</v>
      </c>
      <c r="H47" s="46">
        <f t="shared" ref="H47:I47" si="48">H9+H12+H15+H20+H23+H26+H29+H32+H35+H38+H41+H44</f>
        <v>42165905</v>
      </c>
      <c r="I47" s="181">
        <f t="shared" si="48"/>
        <v>41137617</v>
      </c>
      <c r="K47" s="139">
        <f t="shared" ref="K47:Q47" si="49">C47/C45</f>
        <v>0.43687155799602412</v>
      </c>
      <c r="L47" s="47">
        <f t="shared" si="49"/>
        <v>0.4410206457471133</v>
      </c>
      <c r="M47" s="47">
        <f t="shared" si="49"/>
        <v>0.42058723346767712</v>
      </c>
      <c r="N47" s="47">
        <f t="shared" si="49"/>
        <v>0.40541977479907187</v>
      </c>
      <c r="O47" s="47">
        <f t="shared" si="49"/>
        <v>0.41863828418779814</v>
      </c>
      <c r="P47" s="211">
        <f t="shared" si="49"/>
        <v>0.42081465173611932</v>
      </c>
      <c r="Q47" s="210">
        <f t="shared" si="49"/>
        <v>0.43354893788479432</v>
      </c>
      <c r="S47" s="116">
        <f t="shared" si="1"/>
        <v>-2.4386717182994174E-2</v>
      </c>
      <c r="T47" s="117">
        <f t="shared" si="3"/>
        <v>1.2734286148675</v>
      </c>
    </row>
    <row r="50" spans="1:20" x14ac:dyDescent="0.25">
      <c r="A50" s="1" t="s">
        <v>30</v>
      </c>
      <c r="K50" s="1" t="s">
        <v>32</v>
      </c>
      <c r="S50" s="1" t="str">
        <f>S3</f>
        <v>VARIAÇÃO (JAN.-DEZ)</v>
      </c>
    </row>
    <row r="51" spans="1:20" ht="20.100000000000001" customHeight="1" thickBot="1" x14ac:dyDescent="0.3"/>
    <row r="52" spans="1:20" ht="20.100000000000001" customHeight="1" x14ac:dyDescent="0.25">
      <c r="A52" s="378" t="s">
        <v>41</v>
      </c>
      <c r="B52" s="394"/>
      <c r="C52" s="380">
        <v>2016</v>
      </c>
      <c r="D52" s="382">
        <v>2017</v>
      </c>
      <c r="E52" s="382">
        <v>2018</v>
      </c>
      <c r="F52" s="382">
        <v>2019</v>
      </c>
      <c r="G52" s="382">
        <v>2020</v>
      </c>
      <c r="H52" s="382">
        <f>H5</f>
        <v>2021</v>
      </c>
      <c r="I52" s="386">
        <v>2022</v>
      </c>
      <c r="K52" s="405">
        <v>2016</v>
      </c>
      <c r="L52" s="382">
        <v>2017</v>
      </c>
      <c r="M52" s="382">
        <v>2018</v>
      </c>
      <c r="N52" s="382">
        <v>2019</v>
      </c>
      <c r="O52" s="382">
        <v>2020</v>
      </c>
      <c r="P52" s="382">
        <v>2021</v>
      </c>
      <c r="Q52" s="386">
        <v>2022</v>
      </c>
      <c r="S52" s="403" t="s">
        <v>100</v>
      </c>
      <c r="T52" s="404"/>
    </row>
    <row r="53" spans="1:20" ht="20.100000000000001" customHeight="1" thickBot="1" x14ac:dyDescent="0.3">
      <c r="A53" s="395"/>
      <c r="B53" s="396"/>
      <c r="C53" s="393">
        <v>2016</v>
      </c>
      <c r="D53" s="390">
        <v>2017</v>
      </c>
      <c r="E53" s="390">
        <v>2018</v>
      </c>
      <c r="F53" s="390"/>
      <c r="G53" s="390"/>
      <c r="H53" s="390">
        <v>2020</v>
      </c>
      <c r="I53" s="402">
        <v>2021</v>
      </c>
      <c r="K53" s="406">
        <v>2016</v>
      </c>
      <c r="L53" s="390">
        <v>2017</v>
      </c>
      <c r="M53" s="390">
        <v>2018</v>
      </c>
      <c r="N53" s="390"/>
      <c r="O53" s="390"/>
      <c r="P53" s="390">
        <v>2020</v>
      </c>
      <c r="Q53" s="402">
        <v>2021</v>
      </c>
      <c r="S53" s="141" t="s">
        <v>1</v>
      </c>
      <c r="T53" s="142" t="s">
        <v>53</v>
      </c>
    </row>
    <row r="54" spans="1:20" ht="20.100000000000001" customHeight="1" thickBot="1" x14ac:dyDescent="0.3">
      <c r="A54" s="17" t="s">
        <v>10</v>
      </c>
      <c r="B54" s="18"/>
      <c r="C54" s="24">
        <v>43263427</v>
      </c>
      <c r="D54" s="25">
        <v>45322865</v>
      </c>
      <c r="E54" s="25">
        <v>48266368</v>
      </c>
      <c r="F54" s="50">
        <v>50700345</v>
      </c>
      <c r="G54" s="50">
        <v>53931412</v>
      </c>
      <c r="H54" s="25">
        <v>56337681</v>
      </c>
      <c r="I54" s="179">
        <v>56586334</v>
      </c>
      <c r="K54" s="155">
        <f t="shared" ref="K54:Q54" si="50">C54/C92</f>
        <v>0.15995255176002657</v>
      </c>
      <c r="L54" s="32">
        <f t="shared" si="50"/>
        <v>0.1566763403581925</v>
      </c>
      <c r="M54" s="32">
        <f t="shared" si="50"/>
        <v>0.15598980563684609</v>
      </c>
      <c r="N54" s="32">
        <f t="shared" si="50"/>
        <v>0.15259391089067431</v>
      </c>
      <c r="O54" s="32">
        <f t="shared" si="50"/>
        <v>0.15299297949399679</v>
      </c>
      <c r="P54" s="202">
        <f t="shared" si="50"/>
        <v>0.14352571386454552</v>
      </c>
      <c r="Q54" s="203">
        <f t="shared" si="50"/>
        <v>0.14409434312747135</v>
      </c>
      <c r="S54" s="113">
        <f t="shared" ref="S54:S94" si="51">(I54-H54)/H54</f>
        <v>4.4136179478171987E-3</v>
      </c>
      <c r="T54" s="112">
        <f>(Q54-P54)*100</f>
        <v>5.6862926292583493E-2</v>
      </c>
    </row>
    <row r="55" spans="1:20" ht="20.100000000000001" customHeight="1" x14ac:dyDescent="0.25">
      <c r="A55" s="35"/>
      <c r="B55" t="s">
        <v>93</v>
      </c>
      <c r="C55" s="22">
        <v>1291916</v>
      </c>
      <c r="D55" s="23">
        <v>1193387</v>
      </c>
      <c r="E55" s="23">
        <v>1430439</v>
      </c>
      <c r="F55" s="49">
        <v>1484147</v>
      </c>
      <c r="G55" s="49">
        <v>1476642</v>
      </c>
      <c r="H55" s="23">
        <v>1890296</v>
      </c>
      <c r="I55" s="180">
        <v>1949530</v>
      </c>
      <c r="K55" s="90">
        <f t="shared" ref="K55:Q55" si="52">C55/C54</f>
        <v>2.9861619607711613E-2</v>
      </c>
      <c r="L55" s="29">
        <f t="shared" si="52"/>
        <v>2.6330793518900449E-2</v>
      </c>
      <c r="M55" s="29">
        <f t="shared" si="52"/>
        <v>2.9636350512224165E-2</v>
      </c>
      <c r="N55" s="29">
        <f t="shared" si="52"/>
        <v>2.9272917176401857E-2</v>
      </c>
      <c r="O55" s="29">
        <f t="shared" si="52"/>
        <v>2.7379998877092259E-2</v>
      </c>
      <c r="P55" s="204">
        <f t="shared" si="52"/>
        <v>3.3552960761732455E-2</v>
      </c>
      <c r="Q55" s="205">
        <f t="shared" si="52"/>
        <v>3.4452311400841061E-2</v>
      </c>
      <c r="S55" s="114">
        <f t="shared" si="51"/>
        <v>3.1335833118199478E-2</v>
      </c>
      <c r="T55" s="115">
        <f t="shared" ref="T55:T94" si="53">(Q55-P55)*100</f>
        <v>8.9935063910860646E-2</v>
      </c>
    </row>
    <row r="56" spans="1:20" ht="20.100000000000001" customHeight="1" thickBot="1" x14ac:dyDescent="0.3">
      <c r="A56" s="35"/>
      <c r="B56" t="s">
        <v>94</v>
      </c>
      <c r="C56" s="22">
        <v>41971511</v>
      </c>
      <c r="D56" s="23">
        <v>44129478</v>
      </c>
      <c r="E56" s="23">
        <v>46835929</v>
      </c>
      <c r="F56" s="49">
        <v>49216198</v>
      </c>
      <c r="G56" s="49">
        <v>52454770</v>
      </c>
      <c r="H56" s="23">
        <v>54447385</v>
      </c>
      <c r="I56" s="180">
        <v>54636804</v>
      </c>
      <c r="K56" s="90">
        <f t="shared" ref="K56:Q56" si="54">C56/C54</f>
        <v>0.97013838039228839</v>
      </c>
      <c r="L56" s="29">
        <f t="shared" si="54"/>
        <v>0.97366920648109956</v>
      </c>
      <c r="M56" s="29">
        <f t="shared" si="54"/>
        <v>0.97036364948777587</v>
      </c>
      <c r="N56" s="29">
        <f t="shared" si="54"/>
        <v>0.9707270828235981</v>
      </c>
      <c r="O56" s="29">
        <f t="shared" si="54"/>
        <v>0.9726200011229077</v>
      </c>
      <c r="P56" s="204">
        <f t="shared" si="54"/>
        <v>0.96644703923826758</v>
      </c>
      <c r="Q56" s="205">
        <f t="shared" si="54"/>
        <v>0.96554768859915896</v>
      </c>
      <c r="S56" s="114">
        <f t="shared" si="51"/>
        <v>3.4789365917206124E-3</v>
      </c>
      <c r="T56" s="115">
        <f t="shared" si="53"/>
        <v>-8.9935063910862034E-2</v>
      </c>
    </row>
    <row r="57" spans="1:20" ht="20.100000000000001" customHeight="1" thickBot="1" x14ac:dyDescent="0.3">
      <c r="A57" s="17" t="s">
        <v>21</v>
      </c>
      <c r="B57" s="18"/>
      <c r="C57" s="24">
        <v>534724</v>
      </c>
      <c r="D57" s="25">
        <v>727328</v>
      </c>
      <c r="E57" s="25">
        <v>627880</v>
      </c>
      <c r="F57" s="50">
        <v>660848</v>
      </c>
      <c r="G57" s="50">
        <v>732632</v>
      </c>
      <c r="H57" s="25">
        <v>965487</v>
      </c>
      <c r="I57" s="179">
        <v>1024898</v>
      </c>
      <c r="K57" s="155">
        <f t="shared" ref="K57:Q57" si="55">C57/C92</f>
        <v>1.976969329945324E-3</v>
      </c>
      <c r="L57" s="32">
        <f t="shared" si="55"/>
        <v>2.5142958036753287E-3</v>
      </c>
      <c r="M57" s="32">
        <f t="shared" si="55"/>
        <v>2.0292158540552072E-3</v>
      </c>
      <c r="N57" s="32">
        <f t="shared" si="55"/>
        <v>1.9889683359014683E-3</v>
      </c>
      <c r="O57" s="32">
        <f t="shared" si="55"/>
        <v>2.0783352112614048E-3</v>
      </c>
      <c r="P57" s="202">
        <f t="shared" si="55"/>
        <v>2.4596719006225775E-3</v>
      </c>
      <c r="Q57" s="203">
        <f t="shared" si="55"/>
        <v>2.6098528327115015E-3</v>
      </c>
      <c r="S57" s="113">
        <f t="shared" si="51"/>
        <v>6.1534748784810155E-2</v>
      </c>
      <c r="T57" s="112">
        <f t="shared" si="53"/>
        <v>1.5018093208892403E-2</v>
      </c>
    </row>
    <row r="58" spans="1:20" ht="20.100000000000001" customHeight="1" x14ac:dyDescent="0.25">
      <c r="A58" s="35"/>
      <c r="B58" t="s">
        <v>93</v>
      </c>
      <c r="C58" s="22">
        <v>472187</v>
      </c>
      <c r="D58" s="23">
        <v>628374</v>
      </c>
      <c r="E58" s="23">
        <v>453490</v>
      </c>
      <c r="F58" s="49">
        <v>401720</v>
      </c>
      <c r="G58" s="49">
        <v>486117</v>
      </c>
      <c r="H58" s="23">
        <v>594835</v>
      </c>
      <c r="I58" s="180">
        <v>622594</v>
      </c>
      <c r="K58" s="90">
        <f t="shared" ref="K58:Q58" si="56">C58/C57</f>
        <v>0.88304807713886047</v>
      </c>
      <c r="L58" s="92">
        <f t="shared" si="56"/>
        <v>0.86394858990716705</v>
      </c>
      <c r="M58" s="92">
        <f t="shared" si="56"/>
        <v>0.72225584506593621</v>
      </c>
      <c r="N58" s="92">
        <f t="shared" si="56"/>
        <v>0.60788562574147154</v>
      </c>
      <c r="O58" s="92">
        <f t="shared" si="56"/>
        <v>0.66352138590724952</v>
      </c>
      <c r="P58" s="204">
        <f t="shared" si="56"/>
        <v>0.61609840422501805</v>
      </c>
      <c r="Q58" s="205">
        <f t="shared" si="56"/>
        <v>0.60746923108445916</v>
      </c>
      <c r="S58" s="114">
        <f t="shared" si="51"/>
        <v>4.6666722704615568E-2</v>
      </c>
      <c r="T58" s="115">
        <f t="shared" si="53"/>
        <v>-0.86291731405588878</v>
      </c>
    </row>
    <row r="59" spans="1:20" ht="20.100000000000001" customHeight="1" thickBot="1" x14ac:dyDescent="0.3">
      <c r="A59" s="35"/>
      <c r="B59" t="s">
        <v>94</v>
      </c>
      <c r="C59" s="22">
        <v>62537</v>
      </c>
      <c r="D59" s="23">
        <v>98954</v>
      </c>
      <c r="E59" s="23">
        <v>174390</v>
      </c>
      <c r="F59" s="49">
        <v>259128</v>
      </c>
      <c r="G59" s="49">
        <v>246515</v>
      </c>
      <c r="H59" s="23">
        <v>370652</v>
      </c>
      <c r="I59" s="180">
        <v>402304</v>
      </c>
      <c r="K59" s="90">
        <f t="shared" ref="K59:Q59" si="57">C59/C57</f>
        <v>0.11695192286113958</v>
      </c>
      <c r="L59" s="47">
        <f t="shared" si="57"/>
        <v>0.13605141009283295</v>
      </c>
      <c r="M59" s="47">
        <f t="shared" si="57"/>
        <v>0.27774415493406385</v>
      </c>
      <c r="N59" s="47">
        <f t="shared" si="57"/>
        <v>0.39211437425852841</v>
      </c>
      <c r="O59" s="47">
        <f t="shared" si="57"/>
        <v>0.33647861409275054</v>
      </c>
      <c r="P59" s="204">
        <f t="shared" si="57"/>
        <v>0.38390159577498195</v>
      </c>
      <c r="Q59" s="205">
        <f t="shared" si="57"/>
        <v>0.39253076891554084</v>
      </c>
      <c r="S59" s="114">
        <f t="shared" si="51"/>
        <v>8.5395465288194861E-2</v>
      </c>
      <c r="T59" s="115">
        <f t="shared" si="53"/>
        <v>0.86291731405588878</v>
      </c>
    </row>
    <row r="60" spans="1:20" ht="20.100000000000001" customHeight="1" thickBot="1" x14ac:dyDescent="0.3">
      <c r="A60" s="17" t="s">
        <v>15</v>
      </c>
      <c r="B60" s="18"/>
      <c r="C60" s="24">
        <v>38185533</v>
      </c>
      <c r="D60" s="25">
        <v>43987043</v>
      </c>
      <c r="E60" s="25">
        <v>47167068</v>
      </c>
      <c r="F60" s="50">
        <v>49259471</v>
      </c>
      <c r="G60" s="50">
        <v>57661665</v>
      </c>
      <c r="H60" s="25">
        <v>69049838</v>
      </c>
      <c r="I60" s="179">
        <v>71371793</v>
      </c>
      <c r="K60" s="155">
        <f t="shared" ref="K60:Q60" si="58">C60/C92</f>
        <v>0.14117867832492101</v>
      </c>
      <c r="L60" s="32">
        <f t="shared" si="58"/>
        <v>0.15205854529316382</v>
      </c>
      <c r="M60" s="32">
        <f t="shared" si="58"/>
        <v>0.15243702964722564</v>
      </c>
      <c r="N60" s="32">
        <f t="shared" si="58"/>
        <v>0.14825728164760527</v>
      </c>
      <c r="O60" s="32">
        <f t="shared" si="58"/>
        <v>0.16357498540803478</v>
      </c>
      <c r="P60" s="202">
        <f t="shared" si="58"/>
        <v>0.17591116842706433</v>
      </c>
      <c r="Q60" s="203">
        <f t="shared" si="58"/>
        <v>0.18174479424952425</v>
      </c>
      <c r="S60" s="113">
        <f t="shared" si="51"/>
        <v>3.3627233129786632E-2</v>
      </c>
      <c r="T60" s="112">
        <f t="shared" si="53"/>
        <v>0.58336258224599147</v>
      </c>
    </row>
    <row r="61" spans="1:20" ht="20.100000000000001" customHeight="1" x14ac:dyDescent="0.25">
      <c r="A61" s="35"/>
      <c r="B61" t="s">
        <v>93</v>
      </c>
      <c r="C61" s="22">
        <v>1998845</v>
      </c>
      <c r="D61" s="23">
        <v>1905303</v>
      </c>
      <c r="E61" s="23">
        <v>2020518</v>
      </c>
      <c r="F61" s="49">
        <v>1342451</v>
      </c>
      <c r="G61" s="49">
        <v>1206106</v>
      </c>
      <c r="H61" s="23">
        <v>1532827</v>
      </c>
      <c r="I61" s="180">
        <v>1542654</v>
      </c>
      <c r="K61" s="90">
        <f t="shared" ref="K61:Q61" si="59">C61/C60</f>
        <v>5.2345609527042612E-2</v>
      </c>
      <c r="L61" s="92">
        <f t="shared" si="59"/>
        <v>4.3315096220493843E-2</v>
      </c>
      <c r="M61" s="92">
        <f t="shared" si="59"/>
        <v>4.2837472958887332E-2</v>
      </c>
      <c r="N61" s="92">
        <f t="shared" si="59"/>
        <v>2.7252647516251241E-2</v>
      </c>
      <c r="O61" s="92">
        <f t="shared" si="59"/>
        <v>2.0916947160648239E-2</v>
      </c>
      <c r="P61" s="204">
        <f t="shared" si="59"/>
        <v>2.2198850053782894E-2</v>
      </c>
      <c r="Q61" s="205">
        <f t="shared" si="59"/>
        <v>2.1614337193406365E-2</v>
      </c>
      <c r="S61" s="114">
        <f t="shared" si="51"/>
        <v>6.4110300771058962E-3</v>
      </c>
      <c r="T61" s="115">
        <f t="shared" si="53"/>
        <v>-5.8451286037652928E-2</v>
      </c>
    </row>
    <row r="62" spans="1:20" ht="20.100000000000001" customHeight="1" thickBot="1" x14ac:dyDescent="0.3">
      <c r="A62" s="35"/>
      <c r="B62" t="s">
        <v>94</v>
      </c>
      <c r="C62" s="22">
        <v>36186688</v>
      </c>
      <c r="D62" s="23">
        <v>42081740</v>
      </c>
      <c r="E62" s="23">
        <v>45146550</v>
      </c>
      <c r="F62" s="49">
        <v>47917020</v>
      </c>
      <c r="G62" s="49">
        <v>56455559</v>
      </c>
      <c r="H62" s="23">
        <v>67517011</v>
      </c>
      <c r="I62" s="180">
        <v>69829139</v>
      </c>
      <c r="K62" s="90">
        <f t="shared" ref="K62:Q62" si="60">C62/C60</f>
        <v>0.94765439047295741</v>
      </c>
      <c r="L62" s="47">
        <f t="shared" si="60"/>
        <v>0.95668490377950621</v>
      </c>
      <c r="M62" s="47">
        <f t="shared" si="60"/>
        <v>0.95716252704111271</v>
      </c>
      <c r="N62" s="47">
        <f t="shared" si="60"/>
        <v>0.97274735248374877</v>
      </c>
      <c r="O62" s="47">
        <f t="shared" si="60"/>
        <v>0.97908305283935171</v>
      </c>
      <c r="P62" s="204">
        <f t="shared" si="60"/>
        <v>0.97780114994621714</v>
      </c>
      <c r="Q62" s="205">
        <f t="shared" si="60"/>
        <v>0.97838566280659367</v>
      </c>
      <c r="S62" s="114">
        <f t="shared" si="51"/>
        <v>3.4245117871109551E-2</v>
      </c>
      <c r="T62" s="115">
        <f t="shared" si="53"/>
        <v>5.8451286037652928E-2</v>
      </c>
    </row>
    <row r="63" spans="1:20" ht="20.100000000000001" customHeight="1" thickBot="1" x14ac:dyDescent="0.3">
      <c r="A63" s="17" t="s">
        <v>8</v>
      </c>
      <c r="B63" s="18"/>
      <c r="C63" s="24">
        <v>126076</v>
      </c>
      <c r="D63" s="25">
        <v>91732</v>
      </c>
      <c r="E63" s="25">
        <v>249211</v>
      </c>
      <c r="F63" s="50">
        <v>342501</v>
      </c>
      <c r="G63" s="50">
        <v>108524</v>
      </c>
      <c r="H63" s="25">
        <v>193334</v>
      </c>
      <c r="I63" s="179">
        <v>198747</v>
      </c>
      <c r="K63" s="155">
        <f t="shared" ref="K63:Q63" si="61">C63/C92</f>
        <v>4.6612530060776526E-4</v>
      </c>
      <c r="L63" s="32">
        <f t="shared" si="61"/>
        <v>3.1710780096840115E-4</v>
      </c>
      <c r="M63" s="32">
        <f t="shared" si="61"/>
        <v>8.0541331497253009E-4</v>
      </c>
      <c r="N63" s="32">
        <f t="shared" si="61"/>
        <v>1.0308325727165534E-3</v>
      </c>
      <c r="O63" s="32">
        <f t="shared" si="61"/>
        <v>3.0786158735481478E-4</v>
      </c>
      <c r="P63" s="202">
        <f t="shared" si="61"/>
        <v>4.925371416031136E-4</v>
      </c>
      <c r="Q63" s="203">
        <f t="shared" si="61"/>
        <v>5.0609955424141013E-4</v>
      </c>
      <c r="S63" s="113">
        <f t="shared" si="51"/>
        <v>2.7998179316623045E-2</v>
      </c>
      <c r="T63" s="112">
        <f t="shared" si="53"/>
        <v>1.3562412638296528E-3</v>
      </c>
    </row>
    <row r="64" spans="1:20" ht="20.100000000000001" customHeight="1" thickBot="1" x14ac:dyDescent="0.3">
      <c r="A64" s="35"/>
      <c r="B64" t="s">
        <v>93</v>
      </c>
      <c r="C64" s="22">
        <v>126076</v>
      </c>
      <c r="D64" s="23">
        <v>91732</v>
      </c>
      <c r="E64" s="23">
        <v>249211</v>
      </c>
      <c r="F64" s="49">
        <v>342501</v>
      </c>
      <c r="G64" s="49">
        <v>108524</v>
      </c>
      <c r="H64" s="23">
        <v>193334</v>
      </c>
      <c r="I64" s="180">
        <v>198747</v>
      </c>
      <c r="K64" s="90">
        <f t="shared" ref="K64:Q64" si="62">C64/C63</f>
        <v>1</v>
      </c>
      <c r="L64" s="185">
        <f t="shared" si="62"/>
        <v>1</v>
      </c>
      <c r="M64" s="185">
        <f t="shared" si="62"/>
        <v>1</v>
      </c>
      <c r="N64" s="185">
        <f t="shared" si="62"/>
        <v>1</v>
      </c>
      <c r="O64" s="185">
        <f t="shared" si="62"/>
        <v>1</v>
      </c>
      <c r="P64" s="204">
        <f t="shared" si="62"/>
        <v>1</v>
      </c>
      <c r="Q64" s="205">
        <f t="shared" si="62"/>
        <v>1</v>
      </c>
      <c r="S64" s="114">
        <f t="shared" si="51"/>
        <v>2.7998179316623045E-2</v>
      </c>
      <c r="T64" s="115">
        <f t="shared" si="53"/>
        <v>0</v>
      </c>
    </row>
    <row r="65" spans="1:20" ht="20.100000000000001" customHeight="1" thickBot="1" x14ac:dyDescent="0.3">
      <c r="A65" s="17" t="s">
        <v>19</v>
      </c>
      <c r="B65" s="18"/>
      <c r="C65" s="24">
        <v>41727</v>
      </c>
      <c r="D65" s="25">
        <v>51471</v>
      </c>
      <c r="E65" s="25">
        <v>46466</v>
      </c>
      <c r="F65" s="50">
        <v>41389</v>
      </c>
      <c r="G65" s="50">
        <v>39464</v>
      </c>
      <c r="H65" s="25">
        <v>45091</v>
      </c>
      <c r="I65" s="179">
        <v>41138</v>
      </c>
      <c r="K65" s="155">
        <f t="shared" ref="K65:Q65" si="63">C65/C92</f>
        <v>1.5427210903312463E-4</v>
      </c>
      <c r="L65" s="32">
        <f t="shared" si="63"/>
        <v>1.7792979138844215E-4</v>
      </c>
      <c r="M65" s="32">
        <f t="shared" si="63"/>
        <v>1.5017128093669055E-4</v>
      </c>
      <c r="N65" s="32">
        <f t="shared" si="63"/>
        <v>1.2456935703009751E-4</v>
      </c>
      <c r="O65" s="32">
        <f t="shared" si="63"/>
        <v>1.1195173126101517E-4</v>
      </c>
      <c r="P65" s="202">
        <f t="shared" si="63"/>
        <v>1.1487370173909399E-4</v>
      </c>
      <c r="Q65" s="203">
        <f t="shared" si="63"/>
        <v>1.0475591310753435E-4</v>
      </c>
      <c r="S65" s="113">
        <f t="shared" si="51"/>
        <v>-8.7667161961367007E-2</v>
      </c>
      <c r="T65" s="112">
        <f t="shared" si="53"/>
        <v>-1.0117788631559645E-3</v>
      </c>
    </row>
    <row r="66" spans="1:20" ht="20.100000000000001" customHeight="1" x14ac:dyDescent="0.25">
      <c r="A66" s="35"/>
      <c r="B66" t="s">
        <v>93</v>
      </c>
      <c r="C66" s="22">
        <v>23312</v>
      </c>
      <c r="D66" s="23">
        <v>30071</v>
      </c>
      <c r="E66" s="23">
        <v>32328</v>
      </c>
      <c r="F66" s="49">
        <v>22422</v>
      </c>
      <c r="G66" s="49">
        <v>16296</v>
      </c>
      <c r="H66" s="23">
        <v>18680</v>
      </c>
      <c r="I66" s="180">
        <v>16794</v>
      </c>
      <c r="K66" s="90">
        <f t="shared" ref="K66:Q66" si="64">C66/C65</f>
        <v>0.55867903276056274</v>
      </c>
      <c r="L66" s="29">
        <f t="shared" si="64"/>
        <v>0.58423189757339089</v>
      </c>
      <c r="M66" s="29">
        <f t="shared" si="64"/>
        <v>0.69573451555976418</v>
      </c>
      <c r="N66" s="29">
        <f t="shared" si="64"/>
        <v>0.54173814298485101</v>
      </c>
      <c r="O66" s="29">
        <f t="shared" si="64"/>
        <v>0.41293330630448005</v>
      </c>
      <c r="P66" s="204">
        <f t="shared" si="64"/>
        <v>0.41427335831984208</v>
      </c>
      <c r="Q66" s="205">
        <f t="shared" si="64"/>
        <v>0.40823569449171082</v>
      </c>
      <c r="S66" s="114">
        <f t="shared" si="51"/>
        <v>-0.10096359743040685</v>
      </c>
      <c r="T66" s="115">
        <f t="shared" si="53"/>
        <v>-0.60376638281312567</v>
      </c>
    </row>
    <row r="67" spans="1:20" ht="20.100000000000001" customHeight="1" thickBot="1" x14ac:dyDescent="0.3">
      <c r="A67" s="35"/>
      <c r="B67" t="s">
        <v>94</v>
      </c>
      <c r="C67" s="22">
        <v>18415</v>
      </c>
      <c r="D67" s="23">
        <v>21400</v>
      </c>
      <c r="E67" s="23">
        <v>14138</v>
      </c>
      <c r="F67" s="49">
        <v>18967</v>
      </c>
      <c r="G67" s="49">
        <v>23168</v>
      </c>
      <c r="H67" s="23">
        <v>26411</v>
      </c>
      <c r="I67" s="180">
        <v>24344</v>
      </c>
      <c r="K67" s="90">
        <f t="shared" ref="K67:Q67" si="65">C67/C65</f>
        <v>0.44132096723943731</v>
      </c>
      <c r="L67" s="29">
        <f t="shared" si="65"/>
        <v>0.41576810242660917</v>
      </c>
      <c r="M67" s="29">
        <f t="shared" si="65"/>
        <v>0.30426548444023588</v>
      </c>
      <c r="N67" s="29">
        <f t="shared" si="65"/>
        <v>0.45826185701514893</v>
      </c>
      <c r="O67" s="29">
        <f t="shared" si="65"/>
        <v>0.58706669369552</v>
      </c>
      <c r="P67" s="204">
        <f t="shared" si="65"/>
        <v>0.58572664168015787</v>
      </c>
      <c r="Q67" s="205">
        <f t="shared" si="65"/>
        <v>0.59176430550828918</v>
      </c>
      <c r="S67" s="114">
        <f t="shared" si="51"/>
        <v>-7.8262845026693423E-2</v>
      </c>
      <c r="T67" s="115">
        <f t="shared" si="53"/>
        <v>0.60376638281313122</v>
      </c>
    </row>
    <row r="68" spans="1:20" ht="20.100000000000001" customHeight="1" thickBot="1" x14ac:dyDescent="0.3">
      <c r="A68" s="17" t="s">
        <v>25</v>
      </c>
      <c r="B68" s="18"/>
      <c r="C68" s="24">
        <v>2266260</v>
      </c>
      <c r="D68" s="25">
        <v>1874529</v>
      </c>
      <c r="E68" s="25">
        <v>2247676</v>
      </c>
      <c r="F68" s="50">
        <v>2123665</v>
      </c>
      <c r="G68" s="50">
        <v>1635486</v>
      </c>
      <c r="H68" s="25">
        <v>1544064</v>
      </c>
      <c r="I68" s="179">
        <v>1506365</v>
      </c>
      <c r="K68" s="155">
        <f t="shared" ref="K68:Q68" si="66">C68/C92</f>
        <v>8.3787645844994613E-3</v>
      </c>
      <c r="L68" s="32">
        <f t="shared" si="66"/>
        <v>6.4800480643777093E-3</v>
      </c>
      <c r="M68" s="32">
        <f t="shared" si="66"/>
        <v>7.2641583964760652E-3</v>
      </c>
      <c r="N68" s="32">
        <f t="shared" si="66"/>
        <v>6.3916398945932981E-3</v>
      </c>
      <c r="O68" s="32">
        <f t="shared" si="66"/>
        <v>4.6395572966033008E-3</v>
      </c>
      <c r="P68" s="202">
        <f t="shared" si="66"/>
        <v>3.9336529995358813E-3</v>
      </c>
      <c r="Q68" s="203">
        <f t="shared" si="66"/>
        <v>3.8358850952460253E-3</v>
      </c>
      <c r="S68" s="113">
        <f t="shared" si="51"/>
        <v>-2.4415438738290642E-2</v>
      </c>
      <c r="T68" s="112">
        <f t="shared" si="53"/>
        <v>-9.776790428985601E-3</v>
      </c>
    </row>
    <row r="69" spans="1:20" ht="20.100000000000001" customHeight="1" x14ac:dyDescent="0.25">
      <c r="A69" s="35"/>
      <c r="B69" t="s">
        <v>93</v>
      </c>
      <c r="C69" s="22">
        <v>1308525</v>
      </c>
      <c r="D69" s="23">
        <v>974296</v>
      </c>
      <c r="E69" s="23">
        <v>1285372</v>
      </c>
      <c r="F69" s="49">
        <v>1096822</v>
      </c>
      <c r="G69" s="49">
        <v>685442</v>
      </c>
      <c r="H69" s="23">
        <v>463177</v>
      </c>
      <c r="I69" s="180">
        <v>379506</v>
      </c>
      <c r="K69" s="90">
        <f t="shared" ref="K69:Q69" si="67">C69/C68</f>
        <v>0.57739403245876464</v>
      </c>
      <c r="L69" s="29">
        <f t="shared" si="67"/>
        <v>0.51975509581340162</v>
      </c>
      <c r="M69" s="29">
        <f t="shared" si="67"/>
        <v>0.57186711963823966</v>
      </c>
      <c r="N69" s="29">
        <f t="shared" si="67"/>
        <v>0.51647599786218634</v>
      </c>
      <c r="O69" s="29">
        <f t="shared" si="67"/>
        <v>0.41910600274169268</v>
      </c>
      <c r="P69" s="204">
        <f t="shared" si="67"/>
        <v>0.29997266952665175</v>
      </c>
      <c r="Q69" s="205">
        <f t="shared" si="67"/>
        <v>0.25193495600335908</v>
      </c>
      <c r="S69" s="114">
        <f t="shared" si="51"/>
        <v>-0.18064584381348814</v>
      </c>
      <c r="T69" s="115">
        <f t="shared" si="53"/>
        <v>-4.8037713523292673</v>
      </c>
    </row>
    <row r="70" spans="1:20" ht="20.100000000000001" customHeight="1" thickBot="1" x14ac:dyDescent="0.3">
      <c r="A70" s="35"/>
      <c r="B70" t="s">
        <v>94</v>
      </c>
      <c r="C70" s="22">
        <v>957735</v>
      </c>
      <c r="D70" s="23">
        <v>900233</v>
      </c>
      <c r="E70" s="23">
        <v>962304</v>
      </c>
      <c r="F70" s="49">
        <v>1026843</v>
      </c>
      <c r="G70" s="49">
        <v>950044</v>
      </c>
      <c r="H70" s="23">
        <v>1080887</v>
      </c>
      <c r="I70" s="180">
        <v>1126859</v>
      </c>
      <c r="K70" s="90">
        <f t="shared" ref="K70:Q70" si="68">C70/C68</f>
        <v>0.42260596754123536</v>
      </c>
      <c r="L70" s="29">
        <f t="shared" si="68"/>
        <v>0.48024490418659832</v>
      </c>
      <c r="M70" s="29">
        <f t="shared" si="68"/>
        <v>0.42813288036176034</v>
      </c>
      <c r="N70" s="29">
        <f t="shared" si="68"/>
        <v>0.48352400213781366</v>
      </c>
      <c r="O70" s="29">
        <f t="shared" si="68"/>
        <v>0.58089399725830737</v>
      </c>
      <c r="P70" s="204">
        <f t="shared" si="68"/>
        <v>0.70002733047334831</v>
      </c>
      <c r="Q70" s="205">
        <f t="shared" si="68"/>
        <v>0.74806504399664087</v>
      </c>
      <c r="S70" s="114">
        <f t="shared" si="51"/>
        <v>4.2531735509817398E-2</v>
      </c>
      <c r="T70" s="115">
        <f t="shared" si="53"/>
        <v>4.8037713523292558</v>
      </c>
    </row>
    <row r="71" spans="1:20" ht="20.100000000000001" customHeight="1" thickBot="1" x14ac:dyDescent="0.3">
      <c r="A71" s="17" t="s">
        <v>26</v>
      </c>
      <c r="B71" s="18"/>
      <c r="C71" s="24">
        <v>11166139</v>
      </c>
      <c r="D71" s="25">
        <v>13434809</v>
      </c>
      <c r="E71" s="25">
        <v>14245400</v>
      </c>
      <c r="F71" s="50">
        <v>14754406</v>
      </c>
      <c r="G71" s="50">
        <v>15038996</v>
      </c>
      <c r="H71" s="25">
        <v>16119859</v>
      </c>
      <c r="I71" s="179">
        <v>16407702</v>
      </c>
      <c r="K71" s="155">
        <f t="shared" ref="K71:Q71" si="69">C71/C92</f>
        <v>4.1283193454766103E-2</v>
      </c>
      <c r="L71" s="32">
        <f t="shared" si="69"/>
        <v>4.6442710705320765E-2</v>
      </c>
      <c r="M71" s="32">
        <f t="shared" si="69"/>
        <v>4.6039038554115515E-2</v>
      </c>
      <c r="N71" s="32">
        <f t="shared" si="69"/>
        <v>4.4406650771485486E-2</v>
      </c>
      <c r="O71" s="32">
        <f t="shared" si="69"/>
        <v>4.2662721432887754E-2</v>
      </c>
      <c r="P71" s="202">
        <f t="shared" si="69"/>
        <v>4.1066906363625776E-2</v>
      </c>
      <c r="Q71" s="203">
        <f t="shared" si="69"/>
        <v>4.1781413899711156E-2</v>
      </c>
      <c r="S71" s="113">
        <f t="shared" si="51"/>
        <v>1.785642169698879E-2</v>
      </c>
      <c r="T71" s="112">
        <f t="shared" si="53"/>
        <v>7.1450753608538059E-2</v>
      </c>
    </row>
    <row r="72" spans="1:20" ht="20.100000000000001" customHeight="1" x14ac:dyDescent="0.25">
      <c r="A72" s="35"/>
      <c r="B72" t="s">
        <v>93</v>
      </c>
      <c r="C72" s="22">
        <v>1279049</v>
      </c>
      <c r="D72" s="23">
        <v>1993068</v>
      </c>
      <c r="E72" s="23">
        <v>2513855</v>
      </c>
      <c r="F72" s="49">
        <v>2391923</v>
      </c>
      <c r="G72" s="49">
        <v>2017345</v>
      </c>
      <c r="H72" s="23">
        <v>1811922</v>
      </c>
      <c r="I72" s="180">
        <v>1564880</v>
      </c>
      <c r="K72" s="90">
        <f t="shared" ref="K72:Q72" si="70">C72/C71</f>
        <v>0.11454711427110123</v>
      </c>
      <c r="L72" s="29">
        <f t="shared" si="70"/>
        <v>0.14835104838483376</v>
      </c>
      <c r="M72" s="29">
        <f t="shared" si="70"/>
        <v>0.17646784225083184</v>
      </c>
      <c r="N72" s="29">
        <f t="shared" si="70"/>
        <v>0.16211584526005315</v>
      </c>
      <c r="O72" s="29">
        <f t="shared" si="70"/>
        <v>0.13414093600397262</v>
      </c>
      <c r="P72" s="204">
        <f t="shared" si="70"/>
        <v>0.11240309235955476</v>
      </c>
      <c r="Q72" s="205">
        <f t="shared" si="70"/>
        <v>9.53747209694569E-2</v>
      </c>
      <c r="S72" s="114">
        <f t="shared" si="51"/>
        <v>-0.13634251364021188</v>
      </c>
      <c r="T72" s="115">
        <f t="shared" si="53"/>
        <v>-1.7028371390097856</v>
      </c>
    </row>
    <row r="73" spans="1:20" ht="20.100000000000001" customHeight="1" thickBot="1" x14ac:dyDescent="0.3">
      <c r="A73" s="35"/>
      <c r="B73" t="s">
        <v>94</v>
      </c>
      <c r="C73" s="22">
        <v>9887090</v>
      </c>
      <c r="D73" s="23">
        <v>11441741</v>
      </c>
      <c r="E73" s="23">
        <v>11731545</v>
      </c>
      <c r="F73" s="49">
        <v>12362483</v>
      </c>
      <c r="G73" s="49">
        <v>13021651</v>
      </c>
      <c r="H73" s="23">
        <v>14307937</v>
      </c>
      <c r="I73" s="180">
        <v>14842822</v>
      </c>
      <c r="K73" s="90">
        <f t="shared" ref="K73:Q73" si="71">C73/C71</f>
        <v>0.8854528857288988</v>
      </c>
      <c r="L73" s="29">
        <f t="shared" si="71"/>
        <v>0.85164895161516629</v>
      </c>
      <c r="M73" s="29">
        <f t="shared" si="71"/>
        <v>0.8235321577491681</v>
      </c>
      <c r="N73" s="29">
        <f t="shared" si="71"/>
        <v>0.83788415473994682</v>
      </c>
      <c r="O73" s="29">
        <f t="shared" si="71"/>
        <v>0.86585906399602741</v>
      </c>
      <c r="P73" s="204">
        <f t="shared" si="71"/>
        <v>0.88759690764044519</v>
      </c>
      <c r="Q73" s="205">
        <f t="shared" si="71"/>
        <v>0.90462527903054313</v>
      </c>
      <c r="S73" s="114">
        <f t="shared" si="51"/>
        <v>3.7383796140561705E-2</v>
      </c>
      <c r="T73" s="115">
        <f t="shared" si="53"/>
        <v>1.7028371390097941</v>
      </c>
    </row>
    <row r="74" spans="1:20" ht="20.100000000000001" customHeight="1" thickBot="1" x14ac:dyDescent="0.3">
      <c r="A74" s="17" t="s">
        <v>103</v>
      </c>
      <c r="B74" s="18"/>
      <c r="C74" s="24">
        <v>927790</v>
      </c>
      <c r="D74" s="25">
        <v>956013</v>
      </c>
      <c r="E74" s="25">
        <v>984175</v>
      </c>
      <c r="F74" s="50">
        <v>1170390</v>
      </c>
      <c r="G74" s="50">
        <v>1563634</v>
      </c>
      <c r="H74" s="25">
        <v>2282139</v>
      </c>
      <c r="I74" s="179">
        <v>2523645</v>
      </c>
      <c r="K74" s="155">
        <f t="shared" ref="K74:Q74" si="72">C74/C92</f>
        <v>3.4302039456429339E-3</v>
      </c>
      <c r="L74" s="32">
        <f t="shared" si="72"/>
        <v>3.3048356094623915E-3</v>
      </c>
      <c r="M74" s="32">
        <f t="shared" si="72"/>
        <v>3.1807089143861622E-3</v>
      </c>
      <c r="N74" s="32">
        <f t="shared" si="72"/>
        <v>3.5225477729458506E-3</v>
      </c>
      <c r="O74" s="32">
        <f t="shared" si="72"/>
        <v>4.4357270767936907E-3</v>
      </c>
      <c r="P74" s="202">
        <f t="shared" si="72"/>
        <v>5.8139707438990976E-3</v>
      </c>
      <c r="Q74" s="203">
        <f t="shared" si="72"/>
        <v>6.4263390620415079E-3</v>
      </c>
      <c r="S74" s="113">
        <f t="shared" si="51"/>
        <v>0.10582440421026064</v>
      </c>
      <c r="T74" s="112">
        <f t="shared" si="53"/>
        <v>6.1236831814241027E-2</v>
      </c>
    </row>
    <row r="75" spans="1:20" ht="20.100000000000001" customHeight="1" x14ac:dyDescent="0.25">
      <c r="A75" s="35"/>
      <c r="B75" t="s">
        <v>93</v>
      </c>
      <c r="C75" s="22">
        <v>226785</v>
      </c>
      <c r="D75" s="23">
        <v>192709</v>
      </c>
      <c r="E75" s="23">
        <v>275094</v>
      </c>
      <c r="F75" s="49">
        <v>458364</v>
      </c>
      <c r="G75" s="49">
        <v>565079</v>
      </c>
      <c r="H75" s="23">
        <v>734300</v>
      </c>
      <c r="I75" s="180">
        <v>753191</v>
      </c>
      <c r="K75" s="90">
        <f t="shared" ref="K75:Q75" si="73">C75/C74</f>
        <v>0.24443570204464371</v>
      </c>
      <c r="L75" s="29">
        <f t="shared" si="73"/>
        <v>0.20157571079054365</v>
      </c>
      <c r="M75" s="29">
        <f t="shared" si="73"/>
        <v>0.27951736225772855</v>
      </c>
      <c r="N75" s="29">
        <f t="shared" si="73"/>
        <v>0.3916335580447543</v>
      </c>
      <c r="O75" s="29">
        <f t="shared" si="73"/>
        <v>0.3613882788427471</v>
      </c>
      <c r="P75" s="204">
        <f t="shared" si="73"/>
        <v>0.32175954225399944</v>
      </c>
      <c r="Q75" s="205">
        <f t="shared" si="73"/>
        <v>0.29845362560899019</v>
      </c>
      <c r="S75" s="114">
        <f t="shared" si="51"/>
        <v>2.5726542285169549E-2</v>
      </c>
      <c r="T75" s="115">
        <f t="shared" si="53"/>
        <v>-2.330591664500925</v>
      </c>
    </row>
    <row r="76" spans="1:20" ht="20.100000000000001" customHeight="1" thickBot="1" x14ac:dyDescent="0.3">
      <c r="A76" s="35"/>
      <c r="B76" t="s">
        <v>94</v>
      </c>
      <c r="C76" s="22">
        <v>701005</v>
      </c>
      <c r="D76" s="23">
        <v>763304</v>
      </c>
      <c r="E76" s="23">
        <v>709081</v>
      </c>
      <c r="F76" s="49">
        <v>712026</v>
      </c>
      <c r="G76" s="49">
        <v>998555</v>
      </c>
      <c r="H76" s="23">
        <v>1547839</v>
      </c>
      <c r="I76" s="180">
        <v>1770454</v>
      </c>
      <c r="K76" s="90">
        <f t="shared" ref="K76:Q76" si="74">C76/C74</f>
        <v>0.75556429795535629</v>
      </c>
      <c r="L76" s="29">
        <f t="shared" si="74"/>
        <v>0.79842428920945641</v>
      </c>
      <c r="M76" s="29">
        <f t="shared" si="74"/>
        <v>0.72048263774227139</v>
      </c>
      <c r="N76" s="29">
        <f t="shared" si="74"/>
        <v>0.6083664419552457</v>
      </c>
      <c r="O76" s="29">
        <f t="shared" si="74"/>
        <v>0.63861172115725295</v>
      </c>
      <c r="P76" s="204">
        <f t="shared" si="74"/>
        <v>0.67824045774600061</v>
      </c>
      <c r="Q76" s="205">
        <f t="shared" si="74"/>
        <v>0.70154637439100986</v>
      </c>
      <c r="S76" s="114">
        <f t="shared" si="51"/>
        <v>0.14382309788033509</v>
      </c>
      <c r="T76" s="115">
        <f t="shared" si="53"/>
        <v>2.330591664500925</v>
      </c>
    </row>
    <row r="77" spans="1:20" ht="20.100000000000001" customHeight="1" thickBot="1" x14ac:dyDescent="0.3">
      <c r="A77" s="17" t="s">
        <v>9</v>
      </c>
      <c r="B77" s="18"/>
      <c r="C77" s="24">
        <v>8870855</v>
      </c>
      <c r="D77" s="25">
        <v>11864125</v>
      </c>
      <c r="E77" s="25">
        <v>14902935</v>
      </c>
      <c r="F77" s="50">
        <v>14979721</v>
      </c>
      <c r="G77" s="50">
        <v>14734420</v>
      </c>
      <c r="H77" s="25">
        <v>15896024</v>
      </c>
      <c r="I77" s="179">
        <v>15566437</v>
      </c>
      <c r="K77" s="155">
        <f t="shared" ref="K77:Q77" si="75">C77/C92</f>
        <v>3.2797122001990052E-2</v>
      </c>
      <c r="L77" s="32">
        <f t="shared" si="75"/>
        <v>4.1013022600229279E-2</v>
      </c>
      <c r="M77" s="32">
        <f t="shared" si="75"/>
        <v>4.8164095008527488E-2</v>
      </c>
      <c r="N77" s="32">
        <f t="shared" si="75"/>
        <v>4.5084786137868739E-2</v>
      </c>
      <c r="O77" s="32">
        <f t="shared" si="75"/>
        <v>4.1798698259855244E-2</v>
      </c>
      <c r="P77" s="202">
        <f t="shared" si="75"/>
        <v>4.0496664962264749E-2</v>
      </c>
      <c r="Q77" s="203">
        <f t="shared" si="75"/>
        <v>3.9639173556466227E-2</v>
      </c>
      <c r="S77" s="113">
        <f t="shared" si="51"/>
        <v>-2.073392692411637E-2</v>
      </c>
      <c r="T77" s="112">
        <f t="shared" si="53"/>
        <v>-8.5749140579852168E-2</v>
      </c>
    </row>
    <row r="78" spans="1:20" ht="20.100000000000001" customHeight="1" x14ac:dyDescent="0.25">
      <c r="A78" s="35"/>
      <c r="B78" t="s">
        <v>93</v>
      </c>
      <c r="C78" s="22">
        <v>8536531</v>
      </c>
      <c r="D78" s="23">
        <v>11463686</v>
      </c>
      <c r="E78" s="23">
        <v>14493565</v>
      </c>
      <c r="F78" s="49">
        <v>14412348</v>
      </c>
      <c r="G78" s="49">
        <v>14111236</v>
      </c>
      <c r="H78" s="23">
        <v>15219334</v>
      </c>
      <c r="I78" s="180">
        <v>14852199</v>
      </c>
      <c r="K78" s="90">
        <f t="shared" ref="K78:Q78" si="76">C78/C77</f>
        <v>0.96231208829363124</v>
      </c>
      <c r="L78" s="29">
        <f t="shared" si="76"/>
        <v>0.96624791124503495</v>
      </c>
      <c r="M78" s="29">
        <f t="shared" si="76"/>
        <v>0.97253091421253601</v>
      </c>
      <c r="N78" s="29">
        <f t="shared" si="76"/>
        <v>0.9621239274082608</v>
      </c>
      <c r="O78" s="29">
        <f t="shared" si="76"/>
        <v>0.95770556289287256</v>
      </c>
      <c r="P78" s="204">
        <f t="shared" si="76"/>
        <v>0.95743023538464711</v>
      </c>
      <c r="Q78" s="205">
        <f t="shared" si="76"/>
        <v>0.95411679628421076</v>
      </c>
      <c r="S78" s="114">
        <f t="shared" si="51"/>
        <v>-2.412293468294999E-2</v>
      </c>
      <c r="T78" s="115">
        <f t="shared" si="53"/>
        <v>-0.3313439100436355</v>
      </c>
    </row>
    <row r="79" spans="1:20" ht="20.100000000000001" customHeight="1" thickBot="1" x14ac:dyDescent="0.3">
      <c r="A79" s="35"/>
      <c r="B79" t="s">
        <v>94</v>
      </c>
      <c r="C79" s="22">
        <v>334324</v>
      </c>
      <c r="D79" s="23">
        <v>400439</v>
      </c>
      <c r="E79" s="23">
        <v>409370</v>
      </c>
      <c r="F79" s="49">
        <v>567373</v>
      </c>
      <c r="G79" s="49">
        <v>623184</v>
      </c>
      <c r="H79" s="23">
        <v>676690</v>
      </c>
      <c r="I79" s="180">
        <v>714238</v>
      </c>
      <c r="K79" s="90">
        <f t="shared" ref="K79:Q79" si="77">C79/C77</f>
        <v>3.768791170636878E-2</v>
      </c>
      <c r="L79" s="29">
        <f t="shared" si="77"/>
        <v>3.3752088754965076E-2</v>
      </c>
      <c r="M79" s="29">
        <f t="shared" si="77"/>
        <v>2.7469085787464011E-2</v>
      </c>
      <c r="N79" s="29">
        <f t="shared" si="77"/>
        <v>3.7876072591739189E-2</v>
      </c>
      <c r="O79" s="29">
        <f t="shared" si="77"/>
        <v>4.2294437107127394E-2</v>
      </c>
      <c r="P79" s="204">
        <f t="shared" si="77"/>
        <v>4.2569764615352869E-2</v>
      </c>
      <c r="Q79" s="205">
        <f t="shared" si="77"/>
        <v>4.58832037157893E-2</v>
      </c>
      <c r="S79" s="114">
        <f t="shared" si="51"/>
        <v>5.5487741802006829E-2</v>
      </c>
      <c r="T79" s="115">
        <f t="shared" si="53"/>
        <v>0.33134391004364316</v>
      </c>
    </row>
    <row r="80" spans="1:20" ht="20.100000000000001" customHeight="1" thickBot="1" x14ac:dyDescent="0.3">
      <c r="A80" s="17" t="s">
        <v>12</v>
      </c>
      <c r="B80" s="18"/>
      <c r="C80" s="24">
        <v>8796971</v>
      </c>
      <c r="D80" s="25">
        <v>9487411</v>
      </c>
      <c r="E80" s="25">
        <v>10258864</v>
      </c>
      <c r="F80" s="50">
        <v>15574437</v>
      </c>
      <c r="G80" s="50">
        <v>16798411</v>
      </c>
      <c r="H80" s="25">
        <v>17477329</v>
      </c>
      <c r="I80" s="179">
        <v>16722025</v>
      </c>
      <c r="K80" s="155">
        <f t="shared" ref="K80:Q80" si="78">C80/C92</f>
        <v>3.2523959768812408E-2</v>
      </c>
      <c r="L80" s="32">
        <f t="shared" si="78"/>
        <v>3.2796974219393663E-2</v>
      </c>
      <c r="M80" s="32">
        <f t="shared" si="78"/>
        <v>3.3155140271064885E-2</v>
      </c>
      <c r="N80" s="32">
        <f t="shared" si="78"/>
        <v>4.6874715581332251E-2</v>
      </c>
      <c r="O80" s="32">
        <f t="shared" si="78"/>
        <v>4.7653841320800763E-2</v>
      </c>
      <c r="P80" s="202">
        <f t="shared" si="78"/>
        <v>4.4525193026147519E-2</v>
      </c>
      <c r="Q80" s="203">
        <f t="shared" si="78"/>
        <v>4.2581822108075679E-2</v>
      </c>
      <c r="S80" s="113">
        <f t="shared" si="51"/>
        <v>-4.3216214560016578E-2</v>
      </c>
      <c r="T80" s="112">
        <f t="shared" si="53"/>
        <v>-0.19433709180718406</v>
      </c>
    </row>
    <row r="81" spans="1:20" ht="20.100000000000001" customHeight="1" x14ac:dyDescent="0.25">
      <c r="A81" s="35"/>
      <c r="B81" t="s">
        <v>93</v>
      </c>
      <c r="C81" s="22">
        <v>7251999</v>
      </c>
      <c r="D81" s="23">
        <v>7923556</v>
      </c>
      <c r="E81" s="23">
        <v>8563221</v>
      </c>
      <c r="F81" s="49">
        <v>13469906</v>
      </c>
      <c r="G81" s="49">
        <v>14634449</v>
      </c>
      <c r="H81" s="23">
        <v>15235741</v>
      </c>
      <c r="I81" s="180">
        <v>14662933</v>
      </c>
      <c r="K81" s="90">
        <f t="shared" ref="K81:Q81" si="79">C81/C80</f>
        <v>0.82437454892144124</v>
      </c>
      <c r="L81" s="29">
        <f t="shared" si="79"/>
        <v>0.8351652521430768</v>
      </c>
      <c r="M81" s="29">
        <f t="shared" si="79"/>
        <v>0.83471435043880104</v>
      </c>
      <c r="N81" s="29">
        <f t="shared" si="79"/>
        <v>0.86487273986212154</v>
      </c>
      <c r="O81" s="29">
        <f t="shared" si="79"/>
        <v>0.87118055392262994</v>
      </c>
      <c r="P81" s="204">
        <f t="shared" si="79"/>
        <v>0.8717431021639519</v>
      </c>
      <c r="Q81" s="205">
        <f t="shared" si="79"/>
        <v>0.8768634779579626</v>
      </c>
      <c r="S81" s="114">
        <f t="shared" si="51"/>
        <v>-3.7596333516039686E-2</v>
      </c>
      <c r="T81" s="115">
        <f t="shared" si="53"/>
        <v>0.51203757940107009</v>
      </c>
    </row>
    <row r="82" spans="1:20" ht="20.100000000000001" customHeight="1" thickBot="1" x14ac:dyDescent="0.3">
      <c r="A82" s="35"/>
      <c r="B82" t="s">
        <v>94</v>
      </c>
      <c r="C82" s="22">
        <v>1544972</v>
      </c>
      <c r="D82" s="23">
        <v>1563855</v>
      </c>
      <c r="E82" s="23">
        <v>1695643</v>
      </c>
      <c r="F82" s="49">
        <v>2104531</v>
      </c>
      <c r="G82" s="49">
        <v>2163962</v>
      </c>
      <c r="H82" s="23">
        <v>2241588</v>
      </c>
      <c r="I82" s="180">
        <v>2059092</v>
      </c>
      <c r="K82" s="90">
        <f t="shared" ref="K82:Q82" si="80">C82/C80</f>
        <v>0.17562545107855876</v>
      </c>
      <c r="L82" s="29">
        <f t="shared" si="80"/>
        <v>0.16483474785692323</v>
      </c>
      <c r="M82" s="29">
        <f t="shared" si="80"/>
        <v>0.16528564956119898</v>
      </c>
      <c r="N82" s="29">
        <f t="shared" si="80"/>
        <v>0.13512726013787849</v>
      </c>
      <c r="O82" s="29">
        <f t="shared" si="80"/>
        <v>0.12881944607737006</v>
      </c>
      <c r="P82" s="204">
        <f t="shared" si="80"/>
        <v>0.12825689783604807</v>
      </c>
      <c r="Q82" s="205">
        <f t="shared" si="80"/>
        <v>0.12313652204203737</v>
      </c>
      <c r="S82" s="114">
        <f t="shared" si="51"/>
        <v>-8.1413712064839744E-2</v>
      </c>
      <c r="T82" s="115">
        <f t="shared" si="53"/>
        <v>-0.51203757940107009</v>
      </c>
    </row>
    <row r="83" spans="1:20" ht="20.100000000000001" customHeight="1" thickBot="1" x14ac:dyDescent="0.3">
      <c r="A83" s="17" t="s">
        <v>11</v>
      </c>
      <c r="B83" s="18"/>
      <c r="C83" s="24">
        <v>33521945</v>
      </c>
      <c r="D83" s="25">
        <v>37719984</v>
      </c>
      <c r="E83" s="25">
        <v>47541365</v>
      </c>
      <c r="F83" s="50">
        <v>52891733</v>
      </c>
      <c r="G83" s="50">
        <v>57835644</v>
      </c>
      <c r="H83" s="25">
        <v>65675358</v>
      </c>
      <c r="I83" s="179">
        <v>66320751</v>
      </c>
      <c r="K83" s="155">
        <f t="shared" ref="K83:Q83" si="81">C83/C92</f>
        <v>0.12393656754720941</v>
      </c>
      <c r="L83" s="32">
        <f t="shared" si="81"/>
        <v>0.13039398660013166</v>
      </c>
      <c r="M83" s="32">
        <f t="shared" si="81"/>
        <v>0.15364670252504511</v>
      </c>
      <c r="N83" s="32">
        <f t="shared" si="81"/>
        <v>0.15918937814437628</v>
      </c>
      <c r="O83" s="32">
        <f t="shared" si="81"/>
        <v>0.16406853016409245</v>
      </c>
      <c r="P83" s="202">
        <f t="shared" si="81"/>
        <v>0.1673143528974789</v>
      </c>
      <c r="Q83" s="203">
        <f t="shared" si="81"/>
        <v>0.16888256184020667</v>
      </c>
      <c r="S83" s="113">
        <f t="shared" si="51"/>
        <v>9.8270191385938094E-3</v>
      </c>
      <c r="T83" s="112">
        <f t="shared" si="53"/>
        <v>0.15682089427277723</v>
      </c>
    </row>
    <row r="84" spans="1:20" ht="20.100000000000001" customHeight="1" x14ac:dyDescent="0.25">
      <c r="A84" s="35"/>
      <c r="B84" t="s">
        <v>93</v>
      </c>
      <c r="C84" s="22">
        <v>28123506</v>
      </c>
      <c r="D84" s="23">
        <v>31984560</v>
      </c>
      <c r="E84" s="23">
        <v>40984165</v>
      </c>
      <c r="F84" s="49">
        <v>45268500</v>
      </c>
      <c r="G84" s="49">
        <v>49721008</v>
      </c>
      <c r="H84" s="23">
        <v>56743561</v>
      </c>
      <c r="I84" s="180">
        <v>57556473</v>
      </c>
      <c r="K84" s="90">
        <f t="shared" ref="K84:Q84" si="82">C84/C83</f>
        <v>0.83895806165185227</v>
      </c>
      <c r="L84" s="29">
        <f t="shared" si="82"/>
        <v>0.84794733741138384</v>
      </c>
      <c r="M84" s="29">
        <f t="shared" si="82"/>
        <v>0.86207379615625257</v>
      </c>
      <c r="N84" s="29">
        <f t="shared" si="82"/>
        <v>0.85587099216431417</v>
      </c>
      <c r="O84" s="29">
        <f t="shared" si="82"/>
        <v>0.85969489680101085</v>
      </c>
      <c r="P84" s="204">
        <f t="shared" si="82"/>
        <v>0.86400078702273686</v>
      </c>
      <c r="Q84" s="205">
        <f t="shared" si="82"/>
        <v>0.86785013939302347</v>
      </c>
      <c r="S84" s="114">
        <f t="shared" si="51"/>
        <v>1.4326066000686845E-2</v>
      </c>
      <c r="T84" s="115">
        <f t="shared" si="53"/>
        <v>0.38493523702866073</v>
      </c>
    </row>
    <row r="85" spans="1:20" ht="20.100000000000001" customHeight="1" thickBot="1" x14ac:dyDescent="0.3">
      <c r="A85" s="35"/>
      <c r="B85" t="s">
        <v>94</v>
      </c>
      <c r="C85" s="22">
        <v>5398439</v>
      </c>
      <c r="D85" s="23">
        <v>5735424</v>
      </c>
      <c r="E85" s="23">
        <v>6557200</v>
      </c>
      <c r="F85" s="49">
        <v>7623233</v>
      </c>
      <c r="G85" s="49">
        <v>8114636</v>
      </c>
      <c r="H85" s="23">
        <v>8931797</v>
      </c>
      <c r="I85" s="180">
        <v>8764278</v>
      </c>
      <c r="K85" s="90">
        <f t="shared" ref="K85:Q85" si="83">C85/C83</f>
        <v>0.16104193834814776</v>
      </c>
      <c r="L85" s="29">
        <f t="shared" si="83"/>
        <v>0.15205266258861616</v>
      </c>
      <c r="M85" s="29">
        <f t="shared" si="83"/>
        <v>0.13792620384374743</v>
      </c>
      <c r="N85" s="29">
        <f t="shared" si="83"/>
        <v>0.14412900783568577</v>
      </c>
      <c r="O85" s="29">
        <f t="shared" si="83"/>
        <v>0.1403051031989892</v>
      </c>
      <c r="P85" s="204">
        <f t="shared" si="83"/>
        <v>0.13599921297726311</v>
      </c>
      <c r="Q85" s="205">
        <f t="shared" si="83"/>
        <v>0.13214986060697653</v>
      </c>
      <c r="S85" s="114">
        <f t="shared" si="51"/>
        <v>-1.8755352366382712E-2</v>
      </c>
      <c r="T85" s="115">
        <f t="shared" si="53"/>
        <v>-0.38493523702865795</v>
      </c>
    </row>
    <row r="86" spans="1:20" ht="20.100000000000001" customHeight="1" thickBot="1" x14ac:dyDescent="0.3">
      <c r="A86" s="17" t="s">
        <v>6</v>
      </c>
      <c r="B86" s="18"/>
      <c r="C86" s="24">
        <v>122245353</v>
      </c>
      <c r="D86" s="25">
        <v>123110540</v>
      </c>
      <c r="E86" s="25">
        <v>122250676</v>
      </c>
      <c r="F86" s="50">
        <v>129038328</v>
      </c>
      <c r="G86" s="50">
        <v>131789209</v>
      </c>
      <c r="H86" s="25">
        <v>146161174</v>
      </c>
      <c r="I86" s="179">
        <v>143443078</v>
      </c>
      <c r="K86" s="155">
        <f t="shared" ref="K86:Q88" si="84">C86/C92</f>
        <v>0.45196272022452633</v>
      </c>
      <c r="L86" s="32">
        <f t="shared" si="84"/>
        <v>0.42558008781485618</v>
      </c>
      <c r="M86" s="32">
        <f t="shared" si="84"/>
        <v>0.39509621250583937</v>
      </c>
      <c r="N86" s="32">
        <f t="shared" si="84"/>
        <v>0.38836941098356637</v>
      </c>
      <c r="O86" s="32">
        <f t="shared" si="84"/>
        <v>0.37386048320164611</v>
      </c>
      <c r="P86" s="202">
        <f t="shared" si="84"/>
        <v>0.37235978594202435</v>
      </c>
      <c r="Q86" s="203">
        <f t="shared" si="84"/>
        <v>0.36527081080376472</v>
      </c>
      <c r="S86" s="113">
        <f t="shared" si="51"/>
        <v>-1.8596566554672036E-2</v>
      </c>
      <c r="T86" s="140">
        <f t="shared" si="53"/>
        <v>-0.70889751382596233</v>
      </c>
    </row>
    <row r="87" spans="1:20" ht="20.100000000000001" customHeight="1" x14ac:dyDescent="0.25">
      <c r="A87" s="35"/>
      <c r="B87" t="s">
        <v>93</v>
      </c>
      <c r="C87" s="22">
        <v>81787250</v>
      </c>
      <c r="D87" s="23">
        <v>84586580</v>
      </c>
      <c r="E87" s="23">
        <v>87650904</v>
      </c>
      <c r="F87" s="49">
        <v>93170078</v>
      </c>
      <c r="G87" s="49">
        <v>97027502</v>
      </c>
      <c r="H87" s="23">
        <v>107559308</v>
      </c>
      <c r="I87" s="180">
        <v>104555481</v>
      </c>
      <c r="K87" s="90">
        <f t="shared" si="84"/>
        <v>0.61552862892893978</v>
      </c>
      <c r="L87" s="29">
        <f t="shared" si="84"/>
        <v>0.58927710971877068</v>
      </c>
      <c r="M87" s="29">
        <f t="shared" si="84"/>
        <v>0.54616488840162492</v>
      </c>
      <c r="N87" s="29">
        <f t="shared" si="84"/>
        <v>0.53388561787842481</v>
      </c>
      <c r="O87" s="29">
        <f t="shared" si="84"/>
        <v>0.5312342083034729</v>
      </c>
      <c r="P87" s="204">
        <f t="shared" si="84"/>
        <v>0.5305554397746397</v>
      </c>
      <c r="Q87" s="205">
        <f t="shared" si="84"/>
        <v>0.5238105899600608</v>
      </c>
      <c r="S87" s="114">
        <f t="shared" si="51"/>
        <v>-2.7927169259958421E-2</v>
      </c>
      <c r="T87" s="115">
        <f t="shared" si="53"/>
        <v>-0.67448498145789015</v>
      </c>
    </row>
    <row r="88" spans="1:20" ht="20.100000000000001" customHeight="1" thickBot="1" x14ac:dyDescent="0.3">
      <c r="A88" s="35"/>
      <c r="B88" t="s">
        <v>94</v>
      </c>
      <c r="C88" s="22">
        <v>40458103</v>
      </c>
      <c r="D88" s="23">
        <v>38523960</v>
      </c>
      <c r="E88" s="23">
        <v>34599772</v>
      </c>
      <c r="F88" s="49">
        <v>35868250</v>
      </c>
      <c r="G88" s="49">
        <v>34761707</v>
      </c>
      <c r="H88" s="23">
        <v>38601866</v>
      </c>
      <c r="I88" s="180">
        <v>38887597</v>
      </c>
      <c r="K88" s="90">
        <f t="shared" si="84"/>
        <v>0.29401955443803829</v>
      </c>
      <c r="L88" s="29">
        <f t="shared" si="84"/>
        <v>0.26434424095034142</v>
      </c>
      <c r="M88" s="29">
        <f t="shared" si="84"/>
        <v>0.23231350546207902</v>
      </c>
      <c r="N88" s="29">
        <f t="shared" si="84"/>
        <v>0.22738339312766567</v>
      </c>
      <c r="O88" s="29">
        <f t="shared" si="84"/>
        <v>0.20464478944289141</v>
      </c>
      <c r="P88" s="204">
        <f t="shared" si="84"/>
        <v>0.20338489553315808</v>
      </c>
      <c r="Q88" s="205">
        <f t="shared" si="84"/>
        <v>0.20138802990444374</v>
      </c>
      <c r="S88" s="114">
        <f t="shared" si="51"/>
        <v>7.4019996857146754E-3</v>
      </c>
      <c r="T88" s="115">
        <f t="shared" si="53"/>
        <v>-0.19968656287143449</v>
      </c>
    </row>
    <row r="89" spans="1:20" ht="20.100000000000001" customHeight="1" thickBot="1" x14ac:dyDescent="0.3">
      <c r="A89" s="17" t="s">
        <v>7</v>
      </c>
      <c r="B89" s="18"/>
      <c r="C89" s="24">
        <v>529829</v>
      </c>
      <c r="D89" s="25">
        <v>649171</v>
      </c>
      <c r="E89" s="25">
        <v>631931</v>
      </c>
      <c r="F89" s="50">
        <v>719438</v>
      </c>
      <c r="G89" s="50">
        <v>639567</v>
      </c>
      <c r="H89" s="25">
        <v>779365</v>
      </c>
      <c r="I89" s="179">
        <v>990456</v>
      </c>
      <c r="K89" s="155">
        <f t="shared" ref="K89:Q89" si="85">C89/C92</f>
        <v>1.9588716480195413E-3</v>
      </c>
      <c r="L89" s="32">
        <f t="shared" si="85"/>
        <v>2.244115338839859E-3</v>
      </c>
      <c r="M89" s="32">
        <f t="shared" si="85"/>
        <v>2.0423080905092711E-3</v>
      </c>
      <c r="N89" s="32">
        <f t="shared" si="85"/>
        <v>2.1653079099040635E-3</v>
      </c>
      <c r="O89" s="32">
        <f t="shared" si="85"/>
        <v>1.8143278154118612E-3</v>
      </c>
      <c r="P89" s="202">
        <f t="shared" si="85"/>
        <v>1.9855080294490916E-3</v>
      </c>
      <c r="Q89" s="203">
        <f t="shared" si="85"/>
        <v>2.522147957431962E-3</v>
      </c>
      <c r="S89" s="113">
        <f t="shared" si="51"/>
        <v>0.2708499868482675</v>
      </c>
      <c r="T89" s="140">
        <f t="shared" si="53"/>
        <v>5.3663992798287041E-2</v>
      </c>
    </row>
    <row r="90" spans="1:20" ht="20.100000000000001" customHeight="1" x14ac:dyDescent="0.25">
      <c r="A90" s="35"/>
      <c r="B90" t="s">
        <v>93</v>
      </c>
      <c r="C90" s="22">
        <v>447205</v>
      </c>
      <c r="D90" s="23">
        <v>575637</v>
      </c>
      <c r="E90" s="23">
        <v>532164</v>
      </c>
      <c r="F90" s="49">
        <v>652000</v>
      </c>
      <c r="G90" s="49">
        <v>589687</v>
      </c>
      <c r="H90" s="23">
        <v>732315</v>
      </c>
      <c r="I90" s="180">
        <v>950530</v>
      </c>
      <c r="K90" s="90">
        <f t="shared" ref="K90:Q90" si="86">C90/C89</f>
        <v>0.84405534615885502</v>
      </c>
      <c r="L90" s="29">
        <f t="shared" si="86"/>
        <v>0.88672630169862798</v>
      </c>
      <c r="M90" s="29">
        <f t="shared" si="86"/>
        <v>0.84212358627761574</v>
      </c>
      <c r="N90" s="29">
        <f t="shared" si="86"/>
        <v>0.90626294413139141</v>
      </c>
      <c r="O90" s="29">
        <f t="shared" si="86"/>
        <v>0.92200973471114056</v>
      </c>
      <c r="P90" s="204">
        <f t="shared" si="86"/>
        <v>0.93963034008455604</v>
      </c>
      <c r="Q90" s="205">
        <f t="shared" si="86"/>
        <v>0.95968927443520968</v>
      </c>
      <c r="S90" s="114">
        <f t="shared" si="51"/>
        <v>0.29797969453035922</v>
      </c>
      <c r="T90" s="115">
        <f t="shared" si="53"/>
        <v>2.0058934350653645</v>
      </c>
    </row>
    <row r="91" spans="1:20" ht="20.100000000000001" customHeight="1" thickBot="1" x14ac:dyDescent="0.3">
      <c r="A91" s="35"/>
      <c r="B91" t="s">
        <v>94</v>
      </c>
      <c r="C91" s="22">
        <v>82624</v>
      </c>
      <c r="D91" s="23">
        <v>73534</v>
      </c>
      <c r="E91" s="23">
        <v>99767</v>
      </c>
      <c r="F91" s="49">
        <v>67438</v>
      </c>
      <c r="G91" s="49">
        <v>49880</v>
      </c>
      <c r="H91" s="23">
        <v>47050</v>
      </c>
      <c r="I91" s="180">
        <v>39926</v>
      </c>
      <c r="K91" s="90">
        <f t="shared" ref="K91:Q91" si="87">C91/C89</f>
        <v>0.15594465384114498</v>
      </c>
      <c r="L91" s="47">
        <f t="shared" si="87"/>
        <v>0.11327369830137206</v>
      </c>
      <c r="M91" s="47">
        <f t="shared" si="87"/>
        <v>0.15787641372238426</v>
      </c>
      <c r="N91" s="47">
        <f t="shared" si="87"/>
        <v>9.3737055868608546E-2</v>
      </c>
      <c r="O91" s="47">
        <f t="shared" si="87"/>
        <v>7.7990265288859495E-2</v>
      </c>
      <c r="P91" s="204">
        <f t="shared" si="87"/>
        <v>6.0369659915443984E-2</v>
      </c>
      <c r="Q91" s="205">
        <f t="shared" si="87"/>
        <v>4.0310725564790359E-2</v>
      </c>
      <c r="S91" s="114">
        <f t="shared" si="51"/>
        <v>-0.15141339001062698</v>
      </c>
      <c r="T91" s="115">
        <f t="shared" si="53"/>
        <v>-2.0058934350653623</v>
      </c>
    </row>
    <row r="92" spans="1:20" ht="20.100000000000001" customHeight="1" thickBot="1" x14ac:dyDescent="0.3">
      <c r="A92" s="87" t="s">
        <v>27</v>
      </c>
      <c r="B92" s="111"/>
      <c r="C92" s="95">
        <f t="shared" ref="C92:E93" si="88">C54+C57+C60+C63+C65+C68+C71+C74+C77+C80+C83+C86+C89</f>
        <v>270476629</v>
      </c>
      <c r="D92" s="96">
        <f t="shared" si="88"/>
        <v>289277021</v>
      </c>
      <c r="E92" s="96">
        <f t="shared" si="88"/>
        <v>309420015</v>
      </c>
      <c r="F92" s="96">
        <f t="shared" ref="F92:H92" si="89">F54+F57+F60+F63+F65+F68+F71+F74+F77+F80+F83+F86+F89</f>
        <v>332256672</v>
      </c>
      <c r="G92" s="96">
        <f t="shared" si="89"/>
        <v>352509064</v>
      </c>
      <c r="H92" s="96">
        <f t="shared" si="89"/>
        <v>392526743</v>
      </c>
      <c r="I92" s="199">
        <f t="shared" ref="I92" si="90">I54+I57+I60+I63+I65+I68+I71+I74+I77+I80+I83+I86+I89</f>
        <v>392703369</v>
      </c>
      <c r="K92" s="101">
        <f>K54+K57+K60+K63+K65+K68+K71+K74+K77+K80+K83+K86+K89</f>
        <v>1</v>
      </c>
      <c r="L92" s="97">
        <f t="shared" ref="L92:M92" si="91">L54+L57+L60+L63+L65+L68+L71+L74+L77+L80+L83+L86+L89</f>
        <v>0.99999999999999989</v>
      </c>
      <c r="M92" s="97">
        <f t="shared" si="91"/>
        <v>1</v>
      </c>
      <c r="N92" s="97">
        <f t="shared" ref="N92:O92" si="92">N54+N57+N60+N63+N65+N68+N71+N74+N77+N80+N83+N86+N89</f>
        <v>1.0000000000000002</v>
      </c>
      <c r="O92" s="97">
        <f t="shared" si="92"/>
        <v>1</v>
      </c>
      <c r="P92" s="206">
        <f t="shared" ref="P92:Q92" si="93">P54+P57+P60+P63+P65+P68+P71+P74+P77+P80+P83+P86+P89</f>
        <v>0.99999999999999989</v>
      </c>
      <c r="Q92" s="207">
        <f t="shared" si="93"/>
        <v>1</v>
      </c>
      <c r="S92" s="104">
        <f t="shared" si="51"/>
        <v>4.4997188892171864E-4</v>
      </c>
      <c r="T92" s="144">
        <f t="shared" si="53"/>
        <v>1.1102230246251565E-14</v>
      </c>
    </row>
    <row r="93" spans="1:20" ht="20.100000000000001" customHeight="1" x14ac:dyDescent="0.25">
      <c r="A93" s="35"/>
      <c r="B93" t="s">
        <v>93</v>
      </c>
      <c r="C93" s="143">
        <f>C55+C58+C61+C64+C66+C69+C72+C75+C78+C81+C84+C87+C90</f>
        <v>132873186</v>
      </c>
      <c r="D93" s="56">
        <f t="shared" si="88"/>
        <v>143542959</v>
      </c>
      <c r="E93" s="56">
        <f t="shared" si="88"/>
        <v>160484326</v>
      </c>
      <c r="F93" s="56">
        <f t="shared" ref="F93:H93" si="94">F55+F58+F61+F64+F66+F69+F72+F75+F78+F81+F84+F87+F90</f>
        <v>174513182</v>
      </c>
      <c r="G93" s="56">
        <f t="shared" si="94"/>
        <v>182645433</v>
      </c>
      <c r="H93" s="56">
        <f t="shared" si="94"/>
        <v>202729630</v>
      </c>
      <c r="I93" s="200">
        <f t="shared" ref="I93" si="95">I55+I58+I61+I64+I66+I69+I72+I75+I78+I81+I84+I87+I90</f>
        <v>199605512</v>
      </c>
      <c r="K93" s="106">
        <f>C93/C92</f>
        <v>0.49125570106095934</v>
      </c>
      <c r="L93" s="29">
        <f>D93/D92</f>
        <v>0.49621279458626616</v>
      </c>
      <c r="M93" s="29">
        <f>E93/E92</f>
        <v>0.51866174849742674</v>
      </c>
      <c r="N93" s="29">
        <f>F93/F92</f>
        <v>0.52523605003784546</v>
      </c>
      <c r="O93" s="29">
        <f>G93/G92</f>
        <v>0.51812974942397505</v>
      </c>
      <c r="P93" s="208">
        <f t="shared" ref="P93" si="96">H93/H92</f>
        <v>0.51647342153194387</v>
      </c>
      <c r="Q93" s="209">
        <f t="shared" ref="Q93" si="97">I93/I92</f>
        <v>0.50828571323002836</v>
      </c>
      <c r="S93" s="114">
        <f t="shared" si="51"/>
        <v>-1.541026834607255E-2</v>
      </c>
      <c r="T93" s="115">
        <f t="shared" si="53"/>
        <v>-0.81877083019155084</v>
      </c>
    </row>
    <row r="94" spans="1:20" ht="19.5" customHeight="1" thickBot="1" x14ac:dyDescent="0.3">
      <c r="A94" s="44"/>
      <c r="B94" s="36" t="s">
        <v>94</v>
      </c>
      <c r="C94" s="45">
        <f>C56+C59+C62+C67+C70+C73+C76+C79+C82+C85+C88+C91</f>
        <v>137603443</v>
      </c>
      <c r="D94" s="46">
        <f t="shared" ref="D94:E94" si="98">D56+D59+D62+D67+D70+D73+D76+D79+D82+D85+D88+D91</f>
        <v>145734062</v>
      </c>
      <c r="E94" s="46">
        <f t="shared" si="98"/>
        <v>148935689</v>
      </c>
      <c r="F94" s="46">
        <f t="shared" ref="F94:H94" si="99">F56+F59+F62+F67+F70+F73+F76+F79+F82+F85+F88+F91</f>
        <v>157743490</v>
      </c>
      <c r="G94" s="46">
        <f t="shared" si="99"/>
        <v>169863631</v>
      </c>
      <c r="H94" s="46">
        <f t="shared" si="99"/>
        <v>189797113</v>
      </c>
      <c r="I94" s="181">
        <f t="shared" ref="I94" si="100">I56+I59+I62+I67+I70+I73+I76+I79+I82+I85+I88+I91</f>
        <v>193097857</v>
      </c>
      <c r="K94" s="139">
        <f>C94/C92</f>
        <v>0.50874429893904072</v>
      </c>
      <c r="L94" s="47">
        <f>D94/D92</f>
        <v>0.5037872054137339</v>
      </c>
      <c r="M94" s="47">
        <f>E94/E92</f>
        <v>0.48133825150257331</v>
      </c>
      <c r="N94" s="47">
        <f>F94/F92</f>
        <v>0.47476394996215454</v>
      </c>
      <c r="O94" s="47">
        <f>G94/G92</f>
        <v>0.48187025057602489</v>
      </c>
      <c r="P94" s="211">
        <f t="shared" ref="P94" si="101">H94/H92</f>
        <v>0.48352657846805613</v>
      </c>
      <c r="Q94" s="210">
        <f t="shared" ref="Q94" si="102">I94/I92</f>
        <v>0.49171428676997164</v>
      </c>
      <c r="S94" s="116">
        <f t="shared" si="51"/>
        <v>1.7390907310586963E-2</v>
      </c>
      <c r="T94" s="117">
        <f t="shared" si="53"/>
        <v>0.81877083019155084</v>
      </c>
    </row>
    <row r="97" spans="1:11" x14ac:dyDescent="0.25">
      <c r="A97" s="1" t="s">
        <v>34</v>
      </c>
      <c r="K97" s="1" t="str">
        <f>S3</f>
        <v>VARIAÇÃO (JAN.-DEZ)</v>
      </c>
    </row>
    <row r="98" spans="1:11" ht="15.75" thickBot="1" x14ac:dyDescent="0.3"/>
    <row r="99" spans="1:11" ht="20.100000000000001" customHeight="1" x14ac:dyDescent="0.25">
      <c r="A99" s="378" t="s">
        <v>41</v>
      </c>
      <c r="B99" s="394"/>
      <c r="C99" s="380">
        <v>2016</v>
      </c>
      <c r="D99" s="382">
        <v>2017</v>
      </c>
      <c r="E99" s="382">
        <v>2018</v>
      </c>
      <c r="F99" s="382">
        <v>2019</v>
      </c>
      <c r="G99" s="382">
        <v>2020</v>
      </c>
      <c r="H99" s="382">
        <v>2021</v>
      </c>
      <c r="I99" s="386">
        <v>2022</v>
      </c>
      <c r="K99" s="384" t="s">
        <v>102</v>
      </c>
    </row>
    <row r="100" spans="1:11" ht="20.100000000000001" customHeight="1" thickBot="1" x14ac:dyDescent="0.3">
      <c r="A100" s="395"/>
      <c r="B100" s="396"/>
      <c r="C100" s="393"/>
      <c r="D100" s="390"/>
      <c r="E100" s="390"/>
      <c r="F100" s="390"/>
      <c r="G100" s="390"/>
      <c r="H100" s="390">
        <v>2020</v>
      </c>
      <c r="I100" s="402">
        <v>2021</v>
      </c>
      <c r="K100" s="385"/>
    </row>
    <row r="101" spans="1:11" ht="20.100000000000001" customHeight="1" thickBot="1" x14ac:dyDescent="0.3">
      <c r="A101" s="17" t="s">
        <v>10</v>
      </c>
      <c r="B101" s="18"/>
      <c r="C101" s="134">
        <f>C54/C7</f>
        <v>3.1072184101681737</v>
      </c>
      <c r="D101" s="212">
        <f t="shared" ref="D101:E101" si="103">D54/D7</f>
        <v>3.1804030646425181</v>
      </c>
      <c r="E101" s="212">
        <f t="shared" si="103"/>
        <v>3.2743204425841306</v>
      </c>
      <c r="F101" s="212">
        <f t="shared" ref="F101:H101" si="104">F54/F7</f>
        <v>3.2864479670346234</v>
      </c>
      <c r="G101" s="212">
        <f t="shared" si="104"/>
        <v>3.2671922631423351</v>
      </c>
      <c r="H101" s="212">
        <f t="shared" si="104"/>
        <v>3.3283178666128506</v>
      </c>
      <c r="I101" s="197">
        <f t="shared" ref="I101" si="105">I54/I7</f>
        <v>3.5140426740100987</v>
      </c>
      <c r="K101" s="34">
        <f>(I101-H101)/H101</f>
        <v>5.5801403243451585E-2</v>
      </c>
    </row>
    <row r="102" spans="1:11" ht="20.100000000000001" customHeight="1" x14ac:dyDescent="0.25">
      <c r="A102" s="35"/>
      <c r="B102" t="s">
        <v>93</v>
      </c>
      <c r="C102" s="129">
        <f t="shared" ref="C102:E117" si="106">C55/C8</f>
        <v>3.3902505589553571</v>
      </c>
      <c r="D102" s="184">
        <f t="shared" si="106"/>
        <v>3.3264493793849317</v>
      </c>
      <c r="E102" s="184">
        <f t="shared" si="106"/>
        <v>3.1549509809327407</v>
      </c>
      <c r="F102" s="184">
        <f t="shared" ref="F102:H102" si="107">F55/F8</f>
        <v>3.0478239172979733</v>
      </c>
      <c r="G102" s="184">
        <f t="shared" si="107"/>
        <v>3.3095356561730966</v>
      </c>
      <c r="H102" s="184">
        <f t="shared" si="107"/>
        <v>3.2264713563224667</v>
      </c>
      <c r="I102" s="196">
        <f t="shared" ref="I102" si="108">I55/I8</f>
        <v>3.3175978884780126</v>
      </c>
      <c r="K102" s="250">
        <f t="shared" ref="K102:K141" si="109">(I102-H102)/H102</f>
        <v>2.8243403424914316E-2</v>
      </c>
    </row>
    <row r="103" spans="1:11" ht="20.100000000000001" customHeight="1" thickBot="1" x14ac:dyDescent="0.3">
      <c r="A103" s="35"/>
      <c r="B103" t="s">
        <v>94</v>
      </c>
      <c r="C103" s="129">
        <f t="shared" si="106"/>
        <v>3.0992542341842744</v>
      </c>
      <c r="D103" s="184">
        <f t="shared" si="106"/>
        <v>3.1766314351302305</v>
      </c>
      <c r="E103" s="184">
        <f t="shared" si="106"/>
        <v>3.2781084789864363</v>
      </c>
      <c r="F103" s="184">
        <f t="shared" ref="F103:H103" si="110">F56/F9</f>
        <v>3.2942255836658045</v>
      </c>
      <c r="G103" s="184">
        <f t="shared" si="110"/>
        <v>3.2660159387008676</v>
      </c>
      <c r="H103" s="184">
        <f t="shared" si="110"/>
        <v>3.331969373538866</v>
      </c>
      <c r="I103" s="196">
        <f t="shared" ref="I103" si="111">I56/I9</f>
        <v>3.5214829146203779</v>
      </c>
      <c r="K103" s="48">
        <f t="shared" si="109"/>
        <v>5.6877335844245945E-2</v>
      </c>
    </row>
    <row r="104" spans="1:11" ht="20.100000000000001" customHeight="1" thickBot="1" x14ac:dyDescent="0.3">
      <c r="A104" s="17" t="s">
        <v>21</v>
      </c>
      <c r="B104" s="18"/>
      <c r="C104" s="134">
        <f t="shared" si="106"/>
        <v>3.0683299669482187</v>
      </c>
      <c r="D104" s="212">
        <f t="shared" si="106"/>
        <v>3.4523042163670796</v>
      </c>
      <c r="E104" s="212">
        <f t="shared" si="106"/>
        <v>4.9327896800144559</v>
      </c>
      <c r="F104" s="212">
        <f t="shared" ref="F104:H104" si="112">F57/F10</f>
        <v>5.4892722757062522</v>
      </c>
      <c r="G104" s="212">
        <f t="shared" si="112"/>
        <v>6.0537592649209637</v>
      </c>
      <c r="H104" s="212">
        <f t="shared" si="112"/>
        <v>6.8455806236617081</v>
      </c>
      <c r="I104" s="197">
        <f t="shared" ref="I104" si="113">I57/I10</f>
        <v>8.1720527847546141</v>
      </c>
      <c r="K104" s="34">
        <f t="shared" si="109"/>
        <v>0.19377058485119042</v>
      </c>
    </row>
    <row r="105" spans="1:11" ht="20.100000000000001" customHeight="1" x14ac:dyDescent="0.25">
      <c r="A105" s="35"/>
      <c r="B105" t="s">
        <v>93</v>
      </c>
      <c r="C105" s="129">
        <f t="shared" si="106"/>
        <v>3.003180074922565</v>
      </c>
      <c r="D105" s="184">
        <f t="shared" si="106"/>
        <v>3.3526690676270507</v>
      </c>
      <c r="E105" s="184">
        <f t="shared" si="106"/>
        <v>4.8271347369765607</v>
      </c>
      <c r="F105" s="184">
        <f t="shared" ref="F105:H105" si="114">F58/F11</f>
        <v>5.0853207757354806</v>
      </c>
      <c r="G105" s="184">
        <f t="shared" si="114"/>
        <v>6.0117609230655074</v>
      </c>
      <c r="H105" s="184">
        <f t="shared" si="114"/>
        <v>6.9809759646981506</v>
      </c>
      <c r="I105" s="196">
        <f t="shared" ref="I105" si="115">I58/I11</f>
        <v>8.9296635208399078</v>
      </c>
      <c r="K105" s="250">
        <f t="shared" si="109"/>
        <v>0.27914256774353702</v>
      </c>
    </row>
    <row r="106" spans="1:11" ht="20.100000000000001" customHeight="1" thickBot="1" x14ac:dyDescent="0.3">
      <c r="A106" s="35"/>
      <c r="B106" t="s">
        <v>94</v>
      </c>
      <c r="C106" s="129">
        <f t="shared" si="106"/>
        <v>3.669365721997301</v>
      </c>
      <c r="D106" s="184">
        <f t="shared" si="106"/>
        <v>4.2553539176055732</v>
      </c>
      <c r="E106" s="184">
        <f t="shared" si="106"/>
        <v>5.2304969856932901</v>
      </c>
      <c r="F106" s="184">
        <f t="shared" ref="F106:H106" si="116">F59/F12</f>
        <v>6.2601889208320252</v>
      </c>
      <c r="G106" s="184">
        <f t="shared" si="116"/>
        <v>6.1383217131474099</v>
      </c>
      <c r="H106" s="184">
        <f t="shared" si="116"/>
        <v>6.6389396381873542</v>
      </c>
      <c r="I106" s="196">
        <f t="shared" ref="I106" si="117">I59/I12</f>
        <v>7.2236008115921209</v>
      </c>
      <c r="K106" s="48">
        <f t="shared" si="109"/>
        <v>8.8065444975848298E-2</v>
      </c>
    </row>
    <row r="107" spans="1:11" ht="20.100000000000001" customHeight="1" thickBot="1" x14ac:dyDescent="0.3">
      <c r="A107" s="17" t="s">
        <v>15</v>
      </c>
      <c r="B107" s="18"/>
      <c r="C107" s="134">
        <f t="shared" si="106"/>
        <v>4.6082630427651941</v>
      </c>
      <c r="D107" s="212">
        <f t="shared" si="106"/>
        <v>4.758014830125072</v>
      </c>
      <c r="E107" s="212">
        <f t="shared" si="106"/>
        <v>5.2158887373037963</v>
      </c>
      <c r="F107" s="212">
        <f t="shared" ref="F107:H107" si="118">F60/F13</f>
        <v>5.8825082348237476</v>
      </c>
      <c r="G107" s="212">
        <f t="shared" si="118"/>
        <v>5.924750748432853</v>
      </c>
      <c r="H107" s="212">
        <f t="shared" si="118"/>
        <v>6.1896824340344585</v>
      </c>
      <c r="I107" s="197">
        <f t="shared" ref="I107" si="119">I60/I13</f>
        <v>6.4499651799194142</v>
      </c>
      <c r="K107" s="34">
        <f t="shared" si="109"/>
        <v>4.2051066215250468E-2</v>
      </c>
    </row>
    <row r="108" spans="1:11" ht="20.100000000000001" customHeight="1" x14ac:dyDescent="0.25">
      <c r="A108" s="35"/>
      <c r="B108" t="s">
        <v>93</v>
      </c>
      <c r="C108" s="129">
        <f t="shared" si="106"/>
        <v>1.7211880993733839</v>
      </c>
      <c r="D108" s="184">
        <f t="shared" si="106"/>
        <v>1.9959343887231404</v>
      </c>
      <c r="E108" s="184">
        <f t="shared" si="106"/>
        <v>2.4975377130397378</v>
      </c>
      <c r="F108" s="184">
        <f t="shared" ref="F108:H108" si="120">F61/F14</f>
        <v>2.9968969543271862</v>
      </c>
      <c r="G108" s="184">
        <f t="shared" si="120"/>
        <v>3.3948232088674222</v>
      </c>
      <c r="H108" s="184">
        <f t="shared" si="120"/>
        <v>3.6931763696773587</v>
      </c>
      <c r="I108" s="196">
        <f t="shared" ref="I108" si="121">I61/I14</f>
        <v>4.367600593424763</v>
      </c>
      <c r="K108" s="250">
        <f t="shared" si="109"/>
        <v>0.1826135976837529</v>
      </c>
    </row>
    <row r="109" spans="1:11" ht="20.100000000000001" customHeight="1" thickBot="1" x14ac:dyDescent="0.3">
      <c r="A109" s="35"/>
      <c r="B109" t="s">
        <v>94</v>
      </c>
      <c r="C109" s="129">
        <f t="shared" si="106"/>
        <v>5.0788326906901489</v>
      </c>
      <c r="D109" s="184">
        <f t="shared" si="106"/>
        <v>5.0760587240005988</v>
      </c>
      <c r="E109" s="184">
        <f t="shared" si="106"/>
        <v>5.4829726419442419</v>
      </c>
      <c r="F109" s="184">
        <f t="shared" ref="F109:H109" si="122">F62/F15</f>
        <v>6.0455930664140611</v>
      </c>
      <c r="G109" s="184">
        <f t="shared" si="122"/>
        <v>6.0206046502005215</v>
      </c>
      <c r="H109" s="184">
        <f t="shared" si="122"/>
        <v>6.2861535937683879</v>
      </c>
      <c r="I109" s="196">
        <f t="shared" ref="I109" si="123">I62/I15</f>
        <v>6.5186248453872899</v>
      </c>
      <c r="K109" s="48">
        <f t="shared" si="109"/>
        <v>3.6981478125090082E-2</v>
      </c>
    </row>
    <row r="110" spans="1:11" ht="20.100000000000001" customHeight="1" thickBot="1" x14ac:dyDescent="0.3">
      <c r="A110" s="17" t="s">
        <v>8</v>
      </c>
      <c r="B110" s="18"/>
      <c r="C110" s="134">
        <f t="shared" si="106"/>
        <v>1.8313554028732042</v>
      </c>
      <c r="D110" s="212">
        <f t="shared" si="106"/>
        <v>2.1490453320838703</v>
      </c>
      <c r="E110" s="212">
        <f t="shared" si="106"/>
        <v>1.8330268616317045</v>
      </c>
      <c r="F110" s="212">
        <f t="shared" ref="F110:H110" si="124">F63/F16</f>
        <v>1.8614387112903401</v>
      </c>
      <c r="G110" s="212">
        <f t="shared" si="124"/>
        <v>2.0368236331900675</v>
      </c>
      <c r="H110" s="212">
        <f t="shared" si="124"/>
        <v>1.8659961972415524</v>
      </c>
      <c r="I110" s="197">
        <f t="shared" ref="I110" si="125">I63/I16</f>
        <v>1.8616242038216559</v>
      </c>
      <c r="K110" s="34">
        <f t="shared" si="109"/>
        <v>-2.3429808840765374E-3</v>
      </c>
    </row>
    <row r="111" spans="1:11" ht="20.100000000000001" customHeight="1" thickBot="1" x14ac:dyDescent="0.3">
      <c r="A111" s="35"/>
      <c r="B111" t="s">
        <v>93</v>
      </c>
      <c r="C111" s="129">
        <f t="shared" si="106"/>
        <v>1.8313554028732042</v>
      </c>
      <c r="D111" s="184">
        <f t="shared" si="106"/>
        <v>2.1490453320838703</v>
      </c>
      <c r="E111" s="184">
        <f t="shared" si="106"/>
        <v>1.8330268616317045</v>
      </c>
      <c r="F111" s="184">
        <f t="shared" ref="F111:H111" si="126">F64/F17</f>
        <v>1.8614387112903401</v>
      </c>
      <c r="G111" s="184">
        <f t="shared" si="126"/>
        <v>2.0368236331900675</v>
      </c>
      <c r="H111" s="184">
        <f t="shared" si="126"/>
        <v>1.8659961972415524</v>
      </c>
      <c r="I111" s="196">
        <f t="shared" ref="I111" si="127">I64/I17</f>
        <v>1.8616242038216559</v>
      </c>
      <c r="K111" s="178">
        <f t="shared" si="109"/>
        <v>-2.3429808840765374E-3</v>
      </c>
    </row>
    <row r="112" spans="1:11" ht="20.100000000000001" customHeight="1" thickBot="1" x14ac:dyDescent="0.3">
      <c r="A112" s="17" t="s">
        <v>19</v>
      </c>
      <c r="B112" s="18"/>
      <c r="C112" s="134">
        <f t="shared" si="106"/>
        <v>3.4174447174447176</v>
      </c>
      <c r="D112" s="212">
        <f t="shared" si="106"/>
        <v>3.5232390991854334</v>
      </c>
      <c r="E112" s="212">
        <f t="shared" si="106"/>
        <v>3.3732123411978221</v>
      </c>
      <c r="F112" s="212">
        <f t="shared" ref="F112:H112" si="128">F65/F18</f>
        <v>4.1576092415871422</v>
      </c>
      <c r="G112" s="212">
        <f t="shared" si="128"/>
        <v>4.3125341492733034</v>
      </c>
      <c r="H112" s="212">
        <f t="shared" si="128"/>
        <v>4.0231084939329049</v>
      </c>
      <c r="I112" s="197">
        <f t="shared" ref="I112" si="129">I65/I18</f>
        <v>4.4964476992020987</v>
      </c>
      <c r="K112" s="34">
        <f t="shared" si="109"/>
        <v>0.11765509331478842</v>
      </c>
    </row>
    <row r="113" spans="1:11" ht="20.100000000000001" customHeight="1" x14ac:dyDescent="0.25">
      <c r="A113" s="35"/>
      <c r="B113" t="s">
        <v>93</v>
      </c>
      <c r="C113" s="129">
        <f t="shared" si="106"/>
        <v>2.8253545024845472</v>
      </c>
      <c r="D113" s="184">
        <f t="shared" si="106"/>
        <v>2.9056913711469705</v>
      </c>
      <c r="E113" s="184">
        <f t="shared" si="106"/>
        <v>2.9232299484582693</v>
      </c>
      <c r="F113" s="184">
        <f t="shared" ref="F113:H113" si="130">F66/F19</f>
        <v>3.1872068230277186</v>
      </c>
      <c r="G113" s="184">
        <f t="shared" si="130"/>
        <v>3.16734693877551</v>
      </c>
      <c r="H113" s="184">
        <f t="shared" si="130"/>
        <v>2.9105640386413212</v>
      </c>
      <c r="I113" s="196">
        <f t="shared" ref="I113" si="131">I66/I19</f>
        <v>3.020503597122302</v>
      </c>
      <c r="K113" s="250">
        <f t="shared" si="109"/>
        <v>3.7772595627994371E-2</v>
      </c>
    </row>
    <row r="114" spans="1:11" ht="20.100000000000001" customHeight="1" thickBot="1" x14ac:dyDescent="0.3">
      <c r="A114" s="35"/>
      <c r="B114" t="s">
        <v>94</v>
      </c>
      <c r="C114" s="129">
        <f t="shared" si="106"/>
        <v>4.6514271280626422</v>
      </c>
      <c r="D114" s="184">
        <f t="shared" si="106"/>
        <v>5.023474178403756</v>
      </c>
      <c r="E114" s="184">
        <f t="shared" si="106"/>
        <v>5.2054491899852726</v>
      </c>
      <c r="F114" s="184">
        <f t="shared" ref="F114:H114" si="132">F67/F20</f>
        <v>6.4955479452054794</v>
      </c>
      <c r="G114" s="184">
        <f t="shared" si="132"/>
        <v>5.7833250124812778</v>
      </c>
      <c r="H114" s="184">
        <f t="shared" si="132"/>
        <v>5.5137787056367431</v>
      </c>
      <c r="I114" s="196">
        <f t="shared" ref="I114" si="133">I67/I20</f>
        <v>6.7829478963499579</v>
      </c>
      <c r="K114" s="48">
        <f t="shared" si="109"/>
        <v>0.23018137986128123</v>
      </c>
    </row>
    <row r="115" spans="1:11" ht="20.100000000000001" customHeight="1" thickBot="1" x14ac:dyDescent="0.3">
      <c r="A115" s="17" t="s">
        <v>25</v>
      </c>
      <c r="B115" s="18"/>
      <c r="C115" s="134">
        <f t="shared" si="106"/>
        <v>2.1756047266454122</v>
      </c>
      <c r="D115" s="212">
        <f t="shared" si="106"/>
        <v>2.6124092046803837</v>
      </c>
      <c r="E115" s="212">
        <f t="shared" si="106"/>
        <v>2.3239647922346882</v>
      </c>
      <c r="F115" s="212">
        <f t="shared" ref="F115:H115" si="134">F68/F21</f>
        <v>2.6343167682601587</v>
      </c>
      <c r="G115" s="212">
        <f t="shared" si="134"/>
        <v>3.4169438408825004</v>
      </c>
      <c r="H115" s="212">
        <f t="shared" si="134"/>
        <v>4.4149541795931206</v>
      </c>
      <c r="I115" s="197">
        <f t="shared" ref="I115" si="135">I68/I21</f>
        <v>4.82790725997718</v>
      </c>
      <c r="K115" s="34">
        <f t="shared" si="109"/>
        <v>9.3535077281847762E-2</v>
      </c>
    </row>
    <row r="116" spans="1:11" ht="20.100000000000001" customHeight="1" x14ac:dyDescent="0.25">
      <c r="A116" s="35"/>
      <c r="B116" t="s">
        <v>93</v>
      </c>
      <c r="C116" s="129">
        <f t="shared" si="106"/>
        <v>1.6828280230202874</v>
      </c>
      <c r="D116" s="184">
        <f t="shared" si="106"/>
        <v>1.9073363154958254</v>
      </c>
      <c r="E116" s="184">
        <f t="shared" si="106"/>
        <v>1.697864875860575</v>
      </c>
      <c r="F116" s="184">
        <f t="shared" ref="F116:H116" si="136">F69/F22</f>
        <v>1.872614248860798</v>
      </c>
      <c r="G116" s="184">
        <f t="shared" si="136"/>
        <v>2.3470665178296271</v>
      </c>
      <c r="H116" s="184">
        <f t="shared" si="136"/>
        <v>2.8015302727877578</v>
      </c>
      <c r="I116" s="196">
        <f t="shared" ref="I116" si="137">I69/I22</f>
        <v>3.0740431736260176</v>
      </c>
      <c r="K116" s="250">
        <f t="shared" si="109"/>
        <v>9.7272873859430634E-2</v>
      </c>
    </row>
    <row r="117" spans="1:11" ht="20.100000000000001" customHeight="1" thickBot="1" x14ac:dyDescent="0.3">
      <c r="A117" s="35"/>
      <c r="B117" t="s">
        <v>94</v>
      </c>
      <c r="C117" s="129">
        <f t="shared" si="106"/>
        <v>3.6264928396707234</v>
      </c>
      <c r="D117" s="184">
        <f t="shared" si="106"/>
        <v>4.3545684530287856</v>
      </c>
      <c r="E117" s="184">
        <f t="shared" si="106"/>
        <v>4.5797611852218481</v>
      </c>
      <c r="F117" s="184">
        <f t="shared" ref="F117:H117" si="138">F70/F23</f>
        <v>4.6582152723907511</v>
      </c>
      <c r="G117" s="184">
        <f t="shared" si="138"/>
        <v>5.0913943343444199</v>
      </c>
      <c r="H117" s="184">
        <f t="shared" si="138"/>
        <v>5.8614842330739405</v>
      </c>
      <c r="I117" s="196">
        <f t="shared" ref="I117" si="139">I70/I23</f>
        <v>5.9762246959805259</v>
      </c>
      <c r="K117" s="48">
        <f t="shared" si="109"/>
        <v>1.9575325692962234E-2</v>
      </c>
    </row>
    <row r="118" spans="1:11" ht="20.100000000000001" customHeight="1" thickBot="1" x14ac:dyDescent="0.3">
      <c r="A118" s="17" t="s">
        <v>26</v>
      </c>
      <c r="B118" s="18"/>
      <c r="C118" s="134">
        <f t="shared" ref="C118:E133" si="140">C71/C24</f>
        <v>3.0944530831492969</v>
      </c>
      <c r="D118" s="212">
        <f t="shared" si="140"/>
        <v>3.0633340492995158</v>
      </c>
      <c r="E118" s="212">
        <f t="shared" si="140"/>
        <v>3.1628049484462837</v>
      </c>
      <c r="F118" s="212">
        <f t="shared" ref="F118:H118" si="141">F71/F24</f>
        <v>3.3549607211625481</v>
      </c>
      <c r="G118" s="212">
        <f t="shared" si="141"/>
        <v>3.5277086706265339</v>
      </c>
      <c r="H118" s="212">
        <f t="shared" si="141"/>
        <v>3.7201652026273089</v>
      </c>
      <c r="I118" s="197">
        <f t="shared" ref="I118" si="142">I71/I24</f>
        <v>3.8222184225049078</v>
      </c>
      <c r="K118" s="34">
        <f t="shared" si="109"/>
        <v>2.7432443001597206E-2</v>
      </c>
    </row>
    <row r="119" spans="1:11" ht="20.100000000000001" customHeight="1" x14ac:dyDescent="0.25">
      <c r="A119" s="35"/>
      <c r="B119" t="s">
        <v>93</v>
      </c>
      <c r="C119" s="129">
        <f t="shared" si="140"/>
        <v>1.3984592390442734</v>
      </c>
      <c r="D119" s="184">
        <f t="shared" si="140"/>
        <v>1.356311122936936</v>
      </c>
      <c r="E119" s="184">
        <f t="shared" si="140"/>
        <v>1.4408217398954686</v>
      </c>
      <c r="F119" s="184">
        <f t="shared" ref="F119:H119" si="143">F72/F25</f>
        <v>1.5147026508782961</v>
      </c>
      <c r="G119" s="184">
        <f t="shared" si="143"/>
        <v>1.6377704152503363</v>
      </c>
      <c r="H119" s="184">
        <f t="shared" si="143"/>
        <v>1.6609621344832233</v>
      </c>
      <c r="I119" s="196">
        <f t="shared" ref="I119" si="144">I72/I25</f>
        <v>1.655132732786093</v>
      </c>
      <c r="K119" s="250">
        <f t="shared" si="109"/>
        <v>-3.5096535773490208E-3</v>
      </c>
    </row>
    <row r="120" spans="1:11" ht="20.100000000000001" customHeight="1" thickBot="1" x14ac:dyDescent="0.3">
      <c r="A120" s="35"/>
      <c r="B120" t="s">
        <v>94</v>
      </c>
      <c r="C120" s="129">
        <f t="shared" si="140"/>
        <v>3.6702806122448979</v>
      </c>
      <c r="D120" s="184">
        <f t="shared" si="140"/>
        <v>3.9235036631512532</v>
      </c>
      <c r="E120" s="184">
        <f t="shared" si="140"/>
        <v>4.2516334741055983</v>
      </c>
      <c r="F120" s="184">
        <f t="shared" ref="F120:H120" si="145">F73/F26</f>
        <v>4.3859573249756707</v>
      </c>
      <c r="G120" s="184">
        <f t="shared" si="145"/>
        <v>4.2956705988071953</v>
      </c>
      <c r="H120" s="184">
        <f t="shared" si="145"/>
        <v>4.4130116562252484</v>
      </c>
      <c r="I120" s="196">
        <f t="shared" ref="I120" si="146">I73/I26</f>
        <v>4.4343385577277559</v>
      </c>
      <c r="K120" s="48">
        <f t="shared" si="109"/>
        <v>4.8327317405614679E-3</v>
      </c>
    </row>
    <row r="121" spans="1:11" ht="20.100000000000001" customHeight="1" thickBot="1" x14ac:dyDescent="0.3">
      <c r="A121" s="17" t="s">
        <v>103</v>
      </c>
      <c r="B121" s="18"/>
      <c r="C121" s="134">
        <f t="shared" si="140"/>
        <v>3.6242080016250129</v>
      </c>
      <c r="D121" s="212">
        <f t="shared" si="140"/>
        <v>3.8319918871902581</v>
      </c>
      <c r="E121" s="212">
        <f t="shared" si="140"/>
        <v>3.9938925411898385</v>
      </c>
      <c r="F121" s="212">
        <f t="shared" ref="F121:H121" si="147">F74/F27</f>
        <v>3.7690685130021739</v>
      </c>
      <c r="G121" s="212">
        <f t="shared" si="147"/>
        <v>3.9081079730067483</v>
      </c>
      <c r="H121" s="212">
        <f t="shared" si="147"/>
        <v>3.7463396616680211</v>
      </c>
      <c r="I121" s="197">
        <f t="shared" ref="I121" si="148">I74/I27</f>
        <v>3.6323302719017581</v>
      </c>
      <c r="K121" s="34">
        <f t="shared" si="109"/>
        <v>-3.0432208518835022E-2</v>
      </c>
    </row>
    <row r="122" spans="1:11" ht="20.100000000000001" customHeight="1" x14ac:dyDescent="0.25">
      <c r="A122" s="35"/>
      <c r="B122" t="s">
        <v>93</v>
      </c>
      <c r="C122" s="129">
        <f t="shared" si="140"/>
        <v>2.268099490944004</v>
      </c>
      <c r="D122" s="184">
        <f t="shared" si="140"/>
        <v>2.4100976750584673</v>
      </c>
      <c r="E122" s="184">
        <f t="shared" si="140"/>
        <v>2.4694698289017758</v>
      </c>
      <c r="F122" s="184">
        <f t="shared" ref="F122:H122" si="149">F75/F28</f>
        <v>2.4740992632175534</v>
      </c>
      <c r="G122" s="184">
        <f t="shared" si="149"/>
        <v>2.5058491201929898</v>
      </c>
      <c r="H122" s="184">
        <f t="shared" si="149"/>
        <v>2.2966252775779563</v>
      </c>
      <c r="I122" s="196">
        <f t="shared" ref="I122" si="150">I75/I28</f>
        <v>2.2430751820361241</v>
      </c>
      <c r="K122" s="250">
        <f t="shared" si="109"/>
        <v>-2.331686238266378E-2</v>
      </c>
    </row>
    <row r="123" spans="1:11" ht="20.100000000000001" customHeight="1" thickBot="1" x14ac:dyDescent="0.3">
      <c r="A123" s="35"/>
      <c r="B123" t="s">
        <v>94</v>
      </c>
      <c r="C123" s="129">
        <f t="shared" si="140"/>
        <v>4.4933625624162712</v>
      </c>
      <c r="D123" s="184">
        <f t="shared" si="140"/>
        <v>4.5026574565103257</v>
      </c>
      <c r="E123" s="184">
        <f t="shared" si="140"/>
        <v>5.2515960362015077</v>
      </c>
      <c r="F123" s="184">
        <f t="shared" ref="F123:H123" si="151">F76/F29</f>
        <v>5.6843844802810155</v>
      </c>
      <c r="G123" s="184">
        <f t="shared" si="151"/>
        <v>5.7192318266168751</v>
      </c>
      <c r="H123" s="184">
        <f t="shared" si="151"/>
        <v>5.3477948416742969</v>
      </c>
      <c r="I123" s="196">
        <f t="shared" ref="I123" si="152">I76/I29</f>
        <v>4.9317915919195068</v>
      </c>
      <c r="K123" s="48">
        <f t="shared" si="109"/>
        <v>-7.7789680058958102E-2</v>
      </c>
    </row>
    <row r="124" spans="1:11" ht="20.100000000000001" customHeight="1" thickBot="1" x14ac:dyDescent="0.3">
      <c r="A124" s="17" t="s">
        <v>9</v>
      </c>
      <c r="B124" s="18"/>
      <c r="C124" s="134">
        <f t="shared" si="140"/>
        <v>2.9725197434027817</v>
      </c>
      <c r="D124" s="212">
        <f t="shared" si="140"/>
        <v>3.0922176967130417</v>
      </c>
      <c r="E124" s="212">
        <f t="shared" si="140"/>
        <v>3.3400513414949007</v>
      </c>
      <c r="F124" s="212">
        <f t="shared" ref="F124:H124" si="153">F77/F30</f>
        <v>3.3903788400207047</v>
      </c>
      <c r="G124" s="212">
        <f t="shared" si="153"/>
        <v>3.4035176225303028</v>
      </c>
      <c r="H124" s="212">
        <f t="shared" si="153"/>
        <v>3.5315880702886275</v>
      </c>
      <c r="I124" s="197">
        <f t="shared" ref="I124" si="154">I77/I30</f>
        <v>3.7293963583464524</v>
      </c>
      <c r="K124" s="34">
        <f t="shared" si="109"/>
        <v>5.6011144029506972E-2</v>
      </c>
    </row>
    <row r="125" spans="1:11" ht="20.100000000000001" customHeight="1" x14ac:dyDescent="0.25">
      <c r="A125" s="35"/>
      <c r="B125" t="s">
        <v>93</v>
      </c>
      <c r="C125" s="129">
        <f t="shared" si="140"/>
        <v>2.9181149794315773</v>
      </c>
      <c r="D125" s="184">
        <f t="shared" si="140"/>
        <v>3.0410599434693277</v>
      </c>
      <c r="E125" s="184">
        <f t="shared" si="140"/>
        <v>3.298360874358127</v>
      </c>
      <c r="F125" s="184">
        <f t="shared" ref="F125:H125" si="155">F78/F31</f>
        <v>3.3425153652964279</v>
      </c>
      <c r="G125" s="184">
        <f t="shared" si="155"/>
        <v>3.3475191504735813</v>
      </c>
      <c r="H125" s="184">
        <f t="shared" si="155"/>
        <v>3.464746145016671</v>
      </c>
      <c r="I125" s="196">
        <f t="shared" ref="I125" si="156">I78/I31</f>
        <v>3.6513887482089946</v>
      </c>
      <c r="K125" s="250">
        <f t="shared" si="109"/>
        <v>5.386905573465197E-2</v>
      </c>
    </row>
    <row r="126" spans="1:11" ht="20.100000000000001" customHeight="1" thickBot="1" x14ac:dyDescent="0.3">
      <c r="A126" s="35"/>
      <c r="B126" t="s">
        <v>94</v>
      </c>
      <c r="C126" s="129">
        <f t="shared" si="140"/>
        <v>5.6732394366197187</v>
      </c>
      <c r="D126" s="184">
        <f t="shared" si="140"/>
        <v>5.964771948640033</v>
      </c>
      <c r="E126" s="184">
        <f t="shared" si="140"/>
        <v>6.0453954752200367</v>
      </c>
      <c r="F126" s="184">
        <f t="shared" ref="F126:H126" si="157">F79/F32</f>
        <v>5.3286468312107891</v>
      </c>
      <c r="G126" s="184">
        <f t="shared" si="157"/>
        <v>5.4788778210527243</v>
      </c>
      <c r="H126" s="184">
        <f t="shared" si="157"/>
        <v>6.2383840991223538</v>
      </c>
      <c r="I126" s="196">
        <f t="shared" ref="I126" si="158">I79/I32</f>
        <v>6.7105557382439986</v>
      </c>
      <c r="K126" s="48">
        <f t="shared" si="109"/>
        <v>7.5688131993679617E-2</v>
      </c>
    </row>
    <row r="127" spans="1:11" ht="20.100000000000001" customHeight="1" thickBot="1" x14ac:dyDescent="0.3">
      <c r="A127" s="17" t="s">
        <v>12</v>
      </c>
      <c r="B127" s="18"/>
      <c r="C127" s="134">
        <f t="shared" si="140"/>
        <v>2.5870780949019956</v>
      </c>
      <c r="D127" s="212">
        <f t="shared" si="140"/>
        <v>2.6597150384712642</v>
      </c>
      <c r="E127" s="212">
        <f t="shared" si="140"/>
        <v>2.8435620972733431</v>
      </c>
      <c r="F127" s="212">
        <f t="shared" ref="F127:H127" si="159">F80/F33</f>
        <v>2.40438083990413</v>
      </c>
      <c r="G127" s="212">
        <f t="shared" si="159"/>
        <v>2.4388556619832822</v>
      </c>
      <c r="H127" s="212">
        <f t="shared" si="159"/>
        <v>2.5250833419297534</v>
      </c>
      <c r="I127" s="197">
        <f t="shared" ref="I127" si="160">I80/I33</f>
        <v>2.7052886680412573</v>
      </c>
      <c r="K127" s="34">
        <f t="shared" si="109"/>
        <v>7.1366090425270881E-2</v>
      </c>
    </row>
    <row r="128" spans="1:11" ht="20.100000000000001" customHeight="1" x14ac:dyDescent="0.25">
      <c r="A128" s="35"/>
      <c r="B128" t="s">
        <v>93</v>
      </c>
      <c r="C128" s="129">
        <f t="shared" si="140"/>
        <v>2.3895686024086142</v>
      </c>
      <c r="D128" s="184">
        <f t="shared" si="140"/>
        <v>2.4549275269370896</v>
      </c>
      <c r="E128" s="184">
        <f t="shared" si="140"/>
        <v>2.6163489018828794</v>
      </c>
      <c r="F128" s="184">
        <f t="shared" ref="F128:H128" si="161">F81/F34</f>
        <v>2.2140674642734628</v>
      </c>
      <c r="G128" s="184">
        <f t="shared" si="161"/>
        <v>2.2581991067471696</v>
      </c>
      <c r="H128" s="184">
        <f t="shared" si="161"/>
        <v>2.3334956822091208</v>
      </c>
      <c r="I128" s="196">
        <f t="shared" ref="I128" si="162">I81/I34</f>
        <v>2.5023150316899345</v>
      </c>
      <c r="K128" s="250">
        <f t="shared" si="109"/>
        <v>7.2346116072943556E-2</v>
      </c>
    </row>
    <row r="129" spans="1:11" ht="20.100000000000001" customHeight="1" thickBot="1" x14ac:dyDescent="0.3">
      <c r="A129" s="35"/>
      <c r="B129" t="s">
        <v>94</v>
      </c>
      <c r="C129" s="129">
        <f t="shared" si="140"/>
        <v>4.2270905325136185</v>
      </c>
      <c r="D129" s="184">
        <f t="shared" si="140"/>
        <v>4.6068225001104679</v>
      </c>
      <c r="E129" s="184">
        <f t="shared" si="140"/>
        <v>5.0648714846842005</v>
      </c>
      <c r="F129" s="184">
        <f t="shared" ref="F129:H129" si="163">F82/F35</f>
        <v>5.344949230714529</v>
      </c>
      <c r="G129" s="184">
        <f t="shared" si="163"/>
        <v>5.3137135013419572</v>
      </c>
      <c r="H129" s="184">
        <f t="shared" si="163"/>
        <v>5.7134249382546125</v>
      </c>
      <c r="I129" s="196">
        <f t="shared" ref="I129" si="164">I82/I35</f>
        <v>6.4048798088886674</v>
      </c>
      <c r="K129" s="48">
        <f t="shared" si="109"/>
        <v>0.12102283273284528</v>
      </c>
    </row>
    <row r="130" spans="1:11" ht="20.100000000000001" customHeight="1" thickBot="1" x14ac:dyDescent="0.3">
      <c r="A130" s="17" t="s">
        <v>11</v>
      </c>
      <c r="B130" s="18"/>
      <c r="C130" s="134">
        <f t="shared" si="140"/>
        <v>2.7053523323271169</v>
      </c>
      <c r="D130" s="212">
        <f t="shared" si="140"/>
        <v>2.8582163449429099</v>
      </c>
      <c r="E130" s="212">
        <f t="shared" si="140"/>
        <v>2.9886613293918165</v>
      </c>
      <c r="F130" s="212">
        <f t="shared" ref="F130:H130" si="165">F83/F36</f>
        <v>3.0033512190316172</v>
      </c>
      <c r="G130" s="212">
        <f t="shared" si="165"/>
        <v>3.0337369720846326</v>
      </c>
      <c r="H130" s="212">
        <f t="shared" si="165"/>
        <v>3.2037699251573182</v>
      </c>
      <c r="I130" s="197">
        <f t="shared" ref="I130" si="166">I83/I36</f>
        <v>3.4955657890235945</v>
      </c>
      <c r="K130" s="34">
        <f t="shared" si="109"/>
        <v>9.1078907250790792E-2</v>
      </c>
    </row>
    <row r="131" spans="1:11" ht="20.100000000000001" customHeight="1" x14ac:dyDescent="0.25">
      <c r="A131" s="35"/>
      <c r="B131" t="s">
        <v>93</v>
      </c>
      <c r="C131" s="129">
        <f t="shared" si="140"/>
        <v>2.5997788984357326</v>
      </c>
      <c r="D131" s="184">
        <f t="shared" si="140"/>
        <v>2.794444199812542</v>
      </c>
      <c r="E131" s="184">
        <f t="shared" si="140"/>
        <v>2.94147223020674</v>
      </c>
      <c r="F131" s="184">
        <f t="shared" ref="F131:H131" si="167">F84/F37</f>
        <v>2.9576957094742244</v>
      </c>
      <c r="G131" s="184">
        <f t="shared" si="167"/>
        <v>2.9980437136301616</v>
      </c>
      <c r="H131" s="184">
        <f t="shared" si="167"/>
        <v>3.1809394752967677</v>
      </c>
      <c r="I131" s="196">
        <f t="shared" ref="I131" si="168">I84/I37</f>
        <v>3.4970342348186088</v>
      </c>
      <c r="K131" s="250">
        <f t="shared" si="109"/>
        <v>9.9371510202139524E-2</v>
      </c>
    </row>
    <row r="132" spans="1:11" ht="20.100000000000001" customHeight="1" thickBot="1" x14ac:dyDescent="0.3">
      <c r="A132" s="35"/>
      <c r="B132" t="s">
        <v>94</v>
      </c>
      <c r="C132" s="129">
        <f t="shared" si="140"/>
        <v>3.4312424880141918</v>
      </c>
      <c r="D132" s="184">
        <f t="shared" si="140"/>
        <v>3.2750121626158877</v>
      </c>
      <c r="E132" s="184">
        <f t="shared" si="140"/>
        <v>3.3217343818150593</v>
      </c>
      <c r="F132" s="184">
        <f t="shared" ref="F132:H132" si="169">F85/F38</f>
        <v>3.3064303181241321</v>
      </c>
      <c r="G132" s="184">
        <f t="shared" si="169"/>
        <v>3.2724594957000415</v>
      </c>
      <c r="H132" s="184">
        <f t="shared" si="169"/>
        <v>3.3568315630517644</v>
      </c>
      <c r="I132" s="196">
        <f t="shared" ref="I132" si="170">I85/I38</f>
        <v>3.4859528194195302</v>
      </c>
      <c r="K132" s="48">
        <f t="shared" si="109"/>
        <v>3.8465217554847747E-2</v>
      </c>
    </row>
    <row r="133" spans="1:11" ht="20.100000000000001" customHeight="1" thickBot="1" x14ac:dyDescent="0.3">
      <c r="A133" s="17" t="s">
        <v>6</v>
      </c>
      <c r="B133" s="18"/>
      <c r="C133" s="134">
        <f t="shared" si="140"/>
        <v>3.2203387361387796</v>
      </c>
      <c r="D133" s="212">
        <f t="shared" si="140"/>
        <v>3.5336721368834847</v>
      </c>
      <c r="E133" s="212">
        <f t="shared" si="140"/>
        <v>3.794407741231824</v>
      </c>
      <c r="F133" s="212">
        <f t="shared" ref="F133:H133" si="171">F86/F39</f>
        <v>3.9585853714938462</v>
      </c>
      <c r="G133" s="212">
        <f t="shared" si="171"/>
        <v>4.0431164340769117</v>
      </c>
      <c r="H133" s="212">
        <f t="shared" si="171"/>
        <v>4.2323958750224309</v>
      </c>
      <c r="I133" s="197">
        <f t="shared" ref="I133" si="172">I86/I39</f>
        <v>4.3849897416246701</v>
      </c>
      <c r="K133" s="34">
        <f t="shared" si="109"/>
        <v>3.6053779256041488E-2</v>
      </c>
    </row>
    <row r="134" spans="1:11" ht="20.100000000000001" customHeight="1" x14ac:dyDescent="0.25">
      <c r="A134" s="35"/>
      <c r="B134" t="s">
        <v>93</v>
      </c>
      <c r="C134" s="129">
        <f t="shared" ref="C134:E141" si="173">C87/C40</f>
        <v>3.029637548854502</v>
      </c>
      <c r="D134" s="184">
        <f t="shared" si="173"/>
        <v>3.3593437835032036</v>
      </c>
      <c r="E134" s="184">
        <f t="shared" si="173"/>
        <v>3.6408669286208442</v>
      </c>
      <c r="F134" s="184">
        <f t="shared" ref="F134:H134" si="174">F87/F40</f>
        <v>3.7778773010383824</v>
      </c>
      <c r="G134" s="184">
        <f t="shared" si="174"/>
        <v>3.8963186330223492</v>
      </c>
      <c r="H134" s="184">
        <f t="shared" si="174"/>
        <v>4.0748862530766896</v>
      </c>
      <c r="I134" s="196">
        <f t="shared" ref="I134" si="175">I87/I40</f>
        <v>4.2322973053438586</v>
      </c>
      <c r="K134" s="250">
        <f t="shared" si="109"/>
        <v>3.8629557364532038E-2</v>
      </c>
    </row>
    <row r="135" spans="1:11" ht="20.100000000000001" customHeight="1" thickBot="1" x14ac:dyDescent="0.3">
      <c r="A135" s="35"/>
      <c r="B135" t="s">
        <v>94</v>
      </c>
      <c r="C135" s="129">
        <f t="shared" si="173"/>
        <v>3.6898568230119966</v>
      </c>
      <c r="D135" s="184">
        <f t="shared" si="173"/>
        <v>3.9880825319857514</v>
      </c>
      <c r="E135" s="184">
        <f t="shared" si="173"/>
        <v>4.2482585708567537</v>
      </c>
      <c r="F135" s="184">
        <f t="shared" ref="F135:H135" si="176">F88/F41</f>
        <v>4.5202224607416479</v>
      </c>
      <c r="G135" s="184">
        <f t="shared" si="176"/>
        <v>4.518266365498361</v>
      </c>
      <c r="H135" s="184">
        <f t="shared" si="176"/>
        <v>4.7432637237735387</v>
      </c>
      <c r="I135" s="196">
        <f t="shared" ref="I135" si="177">I88/I41</f>
        <v>4.8560304661378026</v>
      </c>
      <c r="K135" s="48">
        <f t="shared" si="109"/>
        <v>2.3774082347365572E-2</v>
      </c>
    </row>
    <row r="136" spans="1:11" ht="20.100000000000001" customHeight="1" thickBot="1" x14ac:dyDescent="0.3">
      <c r="A136" s="17" t="s">
        <v>7</v>
      </c>
      <c r="B136" s="18"/>
      <c r="C136" s="134">
        <f t="shared" si="173"/>
        <v>5.7456459973539813</v>
      </c>
      <c r="D136" s="212">
        <f t="shared" si="173"/>
        <v>6.3598698970344749</v>
      </c>
      <c r="E136" s="212">
        <f t="shared" si="173"/>
        <v>6.435994581767444</v>
      </c>
      <c r="F136" s="212">
        <f t="shared" ref="F136:H136" si="178">F89/F42</f>
        <v>6.9692724983047567</v>
      </c>
      <c r="G136" s="212">
        <f t="shared" si="178"/>
        <v>6.6775284770147945</v>
      </c>
      <c r="H136" s="212">
        <f t="shared" si="178"/>
        <v>6.8066812227074234</v>
      </c>
      <c r="I136" s="197">
        <f t="shared" ref="I136" si="179">I89/I42</f>
        <v>7.2710027896050509</v>
      </c>
      <c r="K136" s="34">
        <f t="shared" si="109"/>
        <v>6.8215559346106569E-2</v>
      </c>
    </row>
    <row r="137" spans="1:11" ht="20.100000000000001" customHeight="1" x14ac:dyDescent="0.25">
      <c r="A137" s="35"/>
      <c r="B137" t="s">
        <v>93</v>
      </c>
      <c r="C137" s="129">
        <f t="shared" si="173"/>
        <v>6.1550160342430873</v>
      </c>
      <c r="D137" s="184">
        <f t="shared" si="173"/>
        <v>6.7145340020996152</v>
      </c>
      <c r="E137" s="184">
        <f t="shared" si="173"/>
        <v>6.6313271028037386</v>
      </c>
      <c r="F137" s="184">
        <f t="shared" ref="F137:H137" si="180">F90/F43</f>
        <v>7.1036346204131435</v>
      </c>
      <c r="G137" s="184">
        <f t="shared" si="180"/>
        <v>6.7341235853689172</v>
      </c>
      <c r="H137" s="184">
        <f t="shared" si="180"/>
        <v>6.8693600735418272</v>
      </c>
      <c r="I137" s="196">
        <f t="shared" ref="I137" si="181">I90/I43</f>
        <v>7.2890051071269726</v>
      </c>
      <c r="K137" s="250">
        <f t="shared" si="109"/>
        <v>6.1089392475066069E-2</v>
      </c>
    </row>
    <row r="138" spans="1:11" ht="20.100000000000001" customHeight="1" thickBot="1" x14ac:dyDescent="0.3">
      <c r="A138" s="35"/>
      <c r="B138" t="s">
        <v>94</v>
      </c>
      <c r="C138" s="129">
        <f t="shared" si="173"/>
        <v>4.2247788515621005</v>
      </c>
      <c r="D138" s="184">
        <f t="shared" si="173"/>
        <v>4.4994187113749007</v>
      </c>
      <c r="E138" s="184">
        <f t="shared" si="173"/>
        <v>5.5620783854602216</v>
      </c>
      <c r="F138" s="184">
        <f t="shared" ref="F138:H138" si="182">F91/F44</f>
        <v>5.8918399440852696</v>
      </c>
      <c r="G138" s="184">
        <f t="shared" si="182"/>
        <v>6.0740379931807116</v>
      </c>
      <c r="H138" s="184">
        <f t="shared" si="182"/>
        <v>5.9602229541423863</v>
      </c>
      <c r="I138" s="196">
        <f t="shared" ref="I138" si="183">I91/I44</f>
        <v>6.867217062263502</v>
      </c>
      <c r="K138" s="48">
        <f t="shared" si="109"/>
        <v>0.15217452687583607</v>
      </c>
    </row>
    <row r="139" spans="1:11" ht="20.100000000000001" customHeight="1" thickBot="1" x14ac:dyDescent="0.3">
      <c r="A139" s="87" t="s">
        <v>27</v>
      </c>
      <c r="B139" s="111"/>
      <c r="C139" s="136">
        <f t="shared" si="173"/>
        <v>3.2123307365165226</v>
      </c>
      <c r="D139" s="137">
        <f t="shared" si="173"/>
        <v>3.4169911944004991</v>
      </c>
      <c r="E139" s="137">
        <f t="shared" si="173"/>
        <v>3.594888865750693</v>
      </c>
      <c r="F139" s="137">
        <f t="shared" ref="F139:H139" si="184">F92/F45</f>
        <v>3.6577305306216243</v>
      </c>
      <c r="G139" s="137">
        <f t="shared" si="184"/>
        <v>3.728775801182513</v>
      </c>
      <c r="H139" s="137">
        <f t="shared" si="184"/>
        <v>3.9174068397834274</v>
      </c>
      <c r="I139" s="213">
        <f t="shared" ref="I139" si="185">I92/I45</f>
        <v>4.138696914158408</v>
      </c>
      <c r="K139" s="138">
        <f t="shared" si="109"/>
        <v>5.648891816077356E-2</v>
      </c>
    </row>
    <row r="140" spans="1:11" ht="20.100000000000001" customHeight="1" x14ac:dyDescent="0.25">
      <c r="A140" s="35"/>
      <c r="B140" t="s">
        <v>93</v>
      </c>
      <c r="C140" s="218">
        <f t="shared" si="173"/>
        <v>2.8023372117225618</v>
      </c>
      <c r="D140" s="214">
        <f t="shared" si="173"/>
        <v>3.033304784425102</v>
      </c>
      <c r="E140" s="214">
        <f t="shared" si="173"/>
        <v>3.2179673152924422</v>
      </c>
      <c r="F140" s="214">
        <f t="shared" ref="F140:H140" si="186">F93/F46</f>
        <v>3.2311399783894723</v>
      </c>
      <c r="G140" s="214">
        <f t="shared" si="186"/>
        <v>3.3232144790025542</v>
      </c>
      <c r="H140" s="214">
        <f t="shared" si="186"/>
        <v>3.493245331810062</v>
      </c>
      <c r="I140" s="215">
        <f t="shared" ref="I140" si="187">I93/I46</f>
        <v>3.7137197783699842</v>
      </c>
      <c r="K140" s="250">
        <f t="shared" si="109"/>
        <v>6.3114504026455256E-2</v>
      </c>
    </row>
    <row r="141" spans="1:11" ht="20.100000000000001" customHeight="1" thickBot="1" x14ac:dyDescent="0.3">
      <c r="A141" s="44"/>
      <c r="B141" s="36" t="s">
        <v>94</v>
      </c>
      <c r="C141" s="132">
        <f t="shared" si="173"/>
        <v>3.740813331968623</v>
      </c>
      <c r="D141" s="216">
        <f t="shared" si="173"/>
        <v>3.9033012657132087</v>
      </c>
      <c r="E141" s="216">
        <f t="shared" si="173"/>
        <v>4.1141465629376706</v>
      </c>
      <c r="F141" s="216">
        <f t="shared" ref="F141:H141" si="188">F94/F47</f>
        <v>4.2833593785003146</v>
      </c>
      <c r="G141" s="216">
        <f t="shared" si="188"/>
        <v>4.2919775795077788</v>
      </c>
      <c r="H141" s="216">
        <f t="shared" si="188"/>
        <v>4.5011986105835984</v>
      </c>
      <c r="I141" s="217">
        <f t="shared" ref="I141" si="189">I94/I47</f>
        <v>4.6939485337714144</v>
      </c>
      <c r="K141" s="48">
        <f t="shared" si="109"/>
        <v>4.282191030953536E-2</v>
      </c>
    </row>
    <row r="142" spans="1:11" ht="20.100000000000001" customHeight="1" x14ac:dyDescent="0.25"/>
    <row r="143" spans="1:11" ht="15.75" x14ac:dyDescent="0.25">
      <c r="A143" s="110" t="s">
        <v>44</v>
      </c>
    </row>
  </sheetData>
  <mergeCells count="41">
    <mergeCell ref="S52:T52"/>
    <mergeCell ref="A99:B100"/>
    <mergeCell ref="C99:C100"/>
    <mergeCell ref="D99:D100"/>
    <mergeCell ref="E99:E100"/>
    <mergeCell ref="K99:K100"/>
    <mergeCell ref="A52:B53"/>
    <mergeCell ref="C52:C53"/>
    <mergeCell ref="D52:D53"/>
    <mergeCell ref="E52:E53"/>
    <mergeCell ref="K52:K53"/>
    <mergeCell ref="L52:L53"/>
    <mergeCell ref="M52:M53"/>
    <mergeCell ref="H99:H100"/>
    <mergeCell ref="F52:F53"/>
    <mergeCell ref="N52:N53"/>
    <mergeCell ref="L5:L6"/>
    <mergeCell ref="M5:M6"/>
    <mergeCell ref="N5:N6"/>
    <mergeCell ref="S5:T5"/>
    <mergeCell ref="A5:B6"/>
    <mergeCell ref="C5:C6"/>
    <mergeCell ref="D5:D6"/>
    <mergeCell ref="E5:E6"/>
    <mergeCell ref="K5:K6"/>
    <mergeCell ref="H5:H6"/>
    <mergeCell ref="P5:P6"/>
    <mergeCell ref="F5:F6"/>
    <mergeCell ref="I5:I6"/>
    <mergeCell ref="Q5:Q6"/>
    <mergeCell ref="O5:O6"/>
    <mergeCell ref="G5:G6"/>
    <mergeCell ref="F99:F100"/>
    <mergeCell ref="H52:H53"/>
    <mergeCell ref="P52:P53"/>
    <mergeCell ref="I52:I53"/>
    <mergeCell ref="Q52:Q53"/>
    <mergeCell ref="I99:I100"/>
    <mergeCell ref="O52:O53"/>
    <mergeCell ref="G52:G53"/>
    <mergeCell ref="G99:G100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P54:Q64 K101:K141 I102:I141 P7:T47 P66:Q94" evalError="1"/>
    <ignoredError sqref="P65:Q65" evalError="1" formula="1"/>
    <ignoredError sqref="K65:M65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3" id="{83BA9A76-7CB2-4620-BEF6-D7FA4BDE61C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Y36 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3" id="{F8EE2F20-5DEF-45D1-B3FC-42036DDB0E2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2" id="{BC6D0BF4-2C53-46E1-AFF7-C33B6FCE6BA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1" id="{5E5C181B-7D0A-4507-A4F4-5BFF7F6B89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FD143"/>
  <sheetViews>
    <sheetView showGridLines="0" topLeftCell="A109" workbookViewId="0">
      <selection activeCell="A121" sqref="A121"/>
    </sheetView>
  </sheetViews>
  <sheetFormatPr defaultRowHeight="15" x14ac:dyDescent="0.25"/>
  <cols>
    <col min="1" max="1" width="3.42578125" customWidth="1"/>
    <col min="2" max="2" width="19.5703125" customWidth="1"/>
    <col min="3" max="7" width="11.140625" customWidth="1"/>
    <col min="8" max="9" width="11.85546875" customWidth="1"/>
    <col min="10" max="10" width="2.5703125" customWidth="1"/>
    <col min="11" max="17" width="10.7109375" customWidth="1"/>
    <col min="18" max="18" width="2.5703125" customWidth="1"/>
    <col min="19" max="19" width="11.140625" customWidth="1"/>
    <col min="20" max="20" width="9.42578125" bestFit="1" customWidth="1"/>
    <col min="23" max="24" width="10.7109375" customWidth="1"/>
    <col min="25" max="25" width="1.85546875" customWidth="1"/>
    <col min="29" max="29" width="11.5703125" customWidth="1"/>
  </cols>
  <sheetData>
    <row r="1" spans="1:20" x14ac:dyDescent="0.25">
      <c r="A1" s="1" t="s">
        <v>69</v>
      </c>
    </row>
    <row r="2" spans="1:20" x14ac:dyDescent="0.25">
      <c r="A2" s="1"/>
    </row>
    <row r="3" spans="1:20" x14ac:dyDescent="0.25">
      <c r="A3" s="1" t="s">
        <v>29</v>
      </c>
      <c r="K3" s="1" t="s">
        <v>31</v>
      </c>
      <c r="S3" s="1" t="str">
        <f>'6'!S3</f>
        <v>VARIAÇÃO (JAN.-DEZ)</v>
      </c>
    </row>
    <row r="4" spans="1:20" ht="15.75" thickBot="1" x14ac:dyDescent="0.3"/>
    <row r="5" spans="1:20" ht="24" customHeight="1" x14ac:dyDescent="0.25">
      <c r="A5" s="378" t="s">
        <v>42</v>
      </c>
      <c r="B5" s="394"/>
      <c r="C5" s="380">
        <v>2016</v>
      </c>
      <c r="D5" s="382">
        <v>2017</v>
      </c>
      <c r="E5" s="382">
        <v>2018</v>
      </c>
      <c r="F5" s="382">
        <v>2019</v>
      </c>
      <c r="G5" s="382">
        <v>2020</v>
      </c>
      <c r="H5" s="382">
        <v>2021</v>
      </c>
      <c r="I5" s="386">
        <v>2022</v>
      </c>
      <c r="K5" s="405">
        <v>2016</v>
      </c>
      <c r="L5" s="382">
        <v>2017</v>
      </c>
      <c r="M5" s="382">
        <v>2018</v>
      </c>
      <c r="N5" s="382">
        <v>2019</v>
      </c>
      <c r="O5" s="382">
        <v>2020</v>
      </c>
      <c r="P5" s="382">
        <f>H5</f>
        <v>2021</v>
      </c>
      <c r="Q5" s="386">
        <v>2021</v>
      </c>
      <c r="S5" s="403" t="s">
        <v>100</v>
      </c>
      <c r="T5" s="404"/>
    </row>
    <row r="6" spans="1:20" ht="21.75" customHeight="1" thickBot="1" x14ac:dyDescent="0.3">
      <c r="A6" s="395"/>
      <c r="B6" s="396"/>
      <c r="C6" s="393"/>
      <c r="D6" s="390"/>
      <c r="E6" s="390"/>
      <c r="F6" s="390"/>
      <c r="G6" s="390"/>
      <c r="H6" s="390"/>
      <c r="I6" s="402"/>
      <c r="K6" s="406"/>
      <c r="L6" s="390"/>
      <c r="M6" s="390"/>
      <c r="N6" s="390"/>
      <c r="O6" s="390"/>
      <c r="P6" s="390"/>
      <c r="Q6" s="402"/>
      <c r="S6" s="141" t="s">
        <v>0</v>
      </c>
      <c r="T6" s="142" t="s">
        <v>43</v>
      </c>
    </row>
    <row r="7" spans="1:20" ht="20.100000000000001" customHeight="1" thickBot="1" x14ac:dyDescent="0.3">
      <c r="A7" s="17" t="s">
        <v>10</v>
      </c>
      <c r="B7" s="18"/>
      <c r="C7" s="24">
        <v>4702002</v>
      </c>
      <c r="D7" s="25">
        <v>5732995</v>
      </c>
      <c r="E7" s="25">
        <v>5593310</v>
      </c>
      <c r="F7" s="50">
        <v>6042471</v>
      </c>
      <c r="G7" s="50">
        <v>3393434</v>
      </c>
      <c r="H7" s="25">
        <v>3466822</v>
      </c>
      <c r="I7" s="179">
        <v>5601358</v>
      </c>
      <c r="K7" s="155">
        <f>C7/C45</f>
        <v>0.18412008414855971</v>
      </c>
      <c r="L7" s="32">
        <f>D7/D45</f>
        <v>0.2069275267197703</v>
      </c>
      <c r="M7" s="32">
        <f>E7/E45</f>
        <v>0.19266235803865228</v>
      </c>
      <c r="N7" s="32">
        <f>F7/F45</f>
        <v>0.17896836600105417</v>
      </c>
      <c r="O7" s="32">
        <f t="shared" ref="O7:P7" si="0">G7/G45</f>
        <v>0.18994803545355138</v>
      </c>
      <c r="P7" s="32">
        <f t="shared" si="0"/>
        <v>0.19683344752946863</v>
      </c>
      <c r="Q7" s="203">
        <f>I7/I45</f>
        <v>0.18794896328998448</v>
      </c>
      <c r="S7" s="113">
        <f t="shared" ref="S7:S47" si="1">(I7-H7)/H7</f>
        <v>0.61570395018838575</v>
      </c>
      <c r="T7" s="112">
        <f>(Q7-P7)*100</f>
        <v>-0.88844842394841528</v>
      </c>
    </row>
    <row r="8" spans="1:20" ht="20.100000000000001" customHeight="1" x14ac:dyDescent="0.25">
      <c r="A8" s="35"/>
      <c r="B8" t="s">
        <v>93</v>
      </c>
      <c r="C8" s="22">
        <v>107836</v>
      </c>
      <c r="D8" s="23">
        <v>103802</v>
      </c>
      <c r="E8" s="23">
        <v>260987</v>
      </c>
      <c r="F8" s="49">
        <v>243887</v>
      </c>
      <c r="G8" s="49">
        <v>149076</v>
      </c>
      <c r="H8" s="23">
        <v>388765</v>
      </c>
      <c r="I8" s="180">
        <v>505842</v>
      </c>
      <c r="K8" s="90">
        <f>C8/C7</f>
        <v>2.293406085322805E-2</v>
      </c>
      <c r="L8" s="29">
        <f>D8/D7</f>
        <v>1.8106068468575327E-2</v>
      </c>
      <c r="M8" s="29">
        <f>E8/E7</f>
        <v>4.6660564138229423E-2</v>
      </c>
      <c r="N8" s="29">
        <f>F8/F7</f>
        <v>4.0362129996155544E-2</v>
      </c>
      <c r="O8" s="29">
        <f t="shared" ref="O8:P8" si="2">G8/G7</f>
        <v>4.3930720326371457E-2</v>
      </c>
      <c r="P8" s="29">
        <f t="shared" si="2"/>
        <v>0.11213872532249997</v>
      </c>
      <c r="Q8" s="205">
        <f>I8/I7</f>
        <v>9.0307029116867735E-2</v>
      </c>
      <c r="S8" s="114">
        <f t="shared" si="1"/>
        <v>0.30115108098722881</v>
      </c>
      <c r="T8" s="115">
        <f t="shared" ref="T8:T47" si="3">(Q8-P8)*100</f>
        <v>-2.1831696205632229</v>
      </c>
    </row>
    <row r="9" spans="1:20" ht="20.100000000000001" customHeight="1" thickBot="1" x14ac:dyDescent="0.3">
      <c r="A9" s="35"/>
      <c r="B9" t="s">
        <v>94</v>
      </c>
      <c r="C9" s="22">
        <v>4594166</v>
      </c>
      <c r="D9" s="23">
        <v>5629193</v>
      </c>
      <c r="E9" s="23">
        <v>5332323</v>
      </c>
      <c r="F9" s="49">
        <v>5798584</v>
      </c>
      <c r="G9" s="49">
        <v>3244358</v>
      </c>
      <c r="H9" s="23">
        <v>3078057</v>
      </c>
      <c r="I9" s="180">
        <v>5095516</v>
      </c>
      <c r="K9" s="90">
        <f>C9/C7</f>
        <v>0.97706593914677198</v>
      </c>
      <c r="L9" s="29">
        <f>D9/D7</f>
        <v>0.98189393153142468</v>
      </c>
      <c r="M9" s="29">
        <f>E9/E7</f>
        <v>0.95333943586177061</v>
      </c>
      <c r="N9" s="29">
        <f>F9/F7</f>
        <v>0.95963787000384448</v>
      </c>
      <c r="O9" s="29">
        <f t="shared" ref="O9:P9" si="4">G9/G7</f>
        <v>0.95606927967362854</v>
      </c>
      <c r="P9" s="29">
        <f t="shared" si="4"/>
        <v>0.88786127467749998</v>
      </c>
      <c r="Q9" s="205">
        <f>I9/I7</f>
        <v>0.90969297088313228</v>
      </c>
      <c r="S9" s="114">
        <f t="shared" si="1"/>
        <v>0.65543263168940669</v>
      </c>
      <c r="T9" s="115">
        <f t="shared" si="3"/>
        <v>2.1831696205632301</v>
      </c>
    </row>
    <row r="10" spans="1:20" ht="20.100000000000001" customHeight="1" thickBot="1" x14ac:dyDescent="0.3">
      <c r="A10" s="17" t="s">
        <v>21</v>
      </c>
      <c r="B10" s="18"/>
      <c r="C10" s="24">
        <v>364939</v>
      </c>
      <c r="D10" s="25">
        <v>476985</v>
      </c>
      <c r="E10" s="25">
        <v>302334</v>
      </c>
      <c r="F10" s="50">
        <v>272418</v>
      </c>
      <c r="G10" s="50">
        <v>154593</v>
      </c>
      <c r="H10" s="25">
        <v>156955</v>
      </c>
      <c r="I10" s="179">
        <v>269737</v>
      </c>
      <c r="K10" s="155">
        <f>C10/C45</f>
        <v>1.4290210720686897E-2</v>
      </c>
      <c r="L10" s="32">
        <f>D10/D45</f>
        <v>1.7216363581763046E-2</v>
      </c>
      <c r="M10" s="32">
        <f>E10/E45</f>
        <v>1.0413937606758412E-2</v>
      </c>
      <c r="N10" s="32">
        <f>F10/F45</f>
        <v>8.0685872268605307E-3</v>
      </c>
      <c r="O10" s="32">
        <f t="shared" ref="O10:P10" si="5">G10/G45</f>
        <v>8.6533690193682476E-3</v>
      </c>
      <c r="P10" s="32">
        <f t="shared" si="5"/>
        <v>8.9113296722438447E-3</v>
      </c>
      <c r="Q10" s="203">
        <f>I10/I45</f>
        <v>9.050803307153469E-3</v>
      </c>
      <c r="S10" s="113">
        <f t="shared" si="1"/>
        <v>0.71856264534420689</v>
      </c>
      <c r="T10" s="112">
        <f t="shared" si="3"/>
        <v>1.3947363490962421E-2</v>
      </c>
    </row>
    <row r="11" spans="1:20" ht="20.100000000000001" customHeight="1" x14ac:dyDescent="0.25">
      <c r="A11" s="35"/>
      <c r="B11" t="s">
        <v>93</v>
      </c>
      <c r="C11" s="22">
        <v>362356</v>
      </c>
      <c r="D11" s="23">
        <v>464599</v>
      </c>
      <c r="E11" s="23">
        <v>278595</v>
      </c>
      <c r="F11" s="49">
        <v>223237</v>
      </c>
      <c r="G11" s="49">
        <v>131024</v>
      </c>
      <c r="H11" s="23">
        <v>128561</v>
      </c>
      <c r="I11" s="180">
        <v>230952</v>
      </c>
      <c r="K11" s="90">
        <f>C11/C10</f>
        <v>0.99292210479011556</v>
      </c>
      <c r="L11" s="29">
        <f>D11/D10</f>
        <v>0.97403272639600824</v>
      </c>
      <c r="M11" s="29">
        <f>E11/E10</f>
        <v>0.92148087876322216</v>
      </c>
      <c r="N11" s="29">
        <f>F11/F10</f>
        <v>0.81946493990852298</v>
      </c>
      <c r="O11" s="29">
        <f t="shared" ref="O11:P11" si="6">G11/G10</f>
        <v>0.84754160925785771</v>
      </c>
      <c r="P11" s="29">
        <f t="shared" si="6"/>
        <v>0.81909464496193174</v>
      </c>
      <c r="Q11" s="205">
        <f>I11/I10</f>
        <v>0.85621179148578064</v>
      </c>
      <c r="S11" s="114">
        <f t="shared" si="1"/>
        <v>0.79643904450027614</v>
      </c>
      <c r="T11" s="115">
        <f t="shared" si="3"/>
        <v>3.7117146523848898</v>
      </c>
    </row>
    <row r="12" spans="1:20" ht="20.100000000000001" customHeight="1" thickBot="1" x14ac:dyDescent="0.3">
      <c r="A12" s="35"/>
      <c r="B12" t="s">
        <v>94</v>
      </c>
      <c r="C12" s="22">
        <v>2583</v>
      </c>
      <c r="D12" s="23">
        <v>12386</v>
      </c>
      <c r="E12" s="23">
        <v>23739</v>
      </c>
      <c r="F12" s="49">
        <v>49181</v>
      </c>
      <c r="G12" s="49">
        <v>23569</v>
      </c>
      <c r="H12" s="23">
        <v>28394</v>
      </c>
      <c r="I12" s="180">
        <v>38785</v>
      </c>
      <c r="K12" s="90">
        <f>C12/C10</f>
        <v>7.0778952098843918E-3</v>
      </c>
      <c r="L12" s="29">
        <f>D12/D10</f>
        <v>2.5967273603991741E-2</v>
      </c>
      <c r="M12" s="29">
        <f>E12/E10</f>
        <v>7.8519121236777872E-2</v>
      </c>
      <c r="N12" s="29">
        <f>F12/F10</f>
        <v>0.18053506009147707</v>
      </c>
      <c r="O12" s="29">
        <f t="shared" ref="O12:P12" si="7">G12/G10</f>
        <v>0.15245839074214226</v>
      </c>
      <c r="P12" s="29">
        <f t="shared" si="7"/>
        <v>0.18090535503806823</v>
      </c>
      <c r="Q12" s="205">
        <f>I12/I10</f>
        <v>0.14378820851421942</v>
      </c>
      <c r="S12" s="114">
        <f t="shared" si="1"/>
        <v>0.36595759667535394</v>
      </c>
      <c r="T12" s="115">
        <f t="shared" si="3"/>
        <v>-3.7117146523848814</v>
      </c>
    </row>
    <row r="13" spans="1:20" ht="20.100000000000001" customHeight="1" thickBot="1" x14ac:dyDescent="0.3">
      <c r="A13" s="17" t="s">
        <v>15</v>
      </c>
      <c r="B13" s="18"/>
      <c r="C13" s="24">
        <v>3467330</v>
      </c>
      <c r="D13" s="25">
        <v>4379112</v>
      </c>
      <c r="E13" s="25">
        <v>4100973</v>
      </c>
      <c r="F13" s="50">
        <v>4526694</v>
      </c>
      <c r="G13" s="50">
        <v>2630040</v>
      </c>
      <c r="H13" s="25">
        <v>2896266</v>
      </c>
      <c r="I13" s="179">
        <v>4955155</v>
      </c>
      <c r="K13" s="155">
        <f>C13/C45</f>
        <v>0.13577303696825851</v>
      </c>
      <c r="L13" s="32">
        <f>D13/D45</f>
        <v>0.15806028356711749</v>
      </c>
      <c r="M13" s="32">
        <f>E13/E45</f>
        <v>0.14125859793804491</v>
      </c>
      <c r="N13" s="32">
        <f>F13/F45</f>
        <v>0.1340734657339317</v>
      </c>
      <c r="O13" s="32">
        <f t="shared" ref="O13:P13" si="8">G13/G45</f>
        <v>0.14721692868175962</v>
      </c>
      <c r="P13" s="32">
        <f t="shared" si="8"/>
        <v>0.16443936889242769</v>
      </c>
      <c r="Q13" s="203">
        <f>I13/I45</f>
        <v>0.16626615281351112</v>
      </c>
      <c r="S13" s="113">
        <f t="shared" si="1"/>
        <v>0.71087703960893089</v>
      </c>
      <c r="T13" s="112">
        <f t="shared" si="3"/>
        <v>0.18267839210834302</v>
      </c>
    </row>
    <row r="14" spans="1:20" ht="20.100000000000001" customHeight="1" x14ac:dyDescent="0.25">
      <c r="A14" s="35"/>
      <c r="B14" t="s">
        <v>93</v>
      </c>
      <c r="C14" s="22">
        <v>790278</v>
      </c>
      <c r="D14" s="23">
        <v>641758</v>
      </c>
      <c r="E14" s="23">
        <v>505185</v>
      </c>
      <c r="F14" s="49">
        <v>233684</v>
      </c>
      <c r="G14" s="49">
        <v>94945</v>
      </c>
      <c r="H14" s="23">
        <v>101061</v>
      </c>
      <c r="I14" s="180">
        <v>170243</v>
      </c>
      <c r="K14" s="90">
        <f>C14/C13</f>
        <v>0.22792119584810214</v>
      </c>
      <c r="L14" s="29">
        <f>D14/D13</f>
        <v>0.14654980279106813</v>
      </c>
      <c r="M14" s="29">
        <f>E14/E13</f>
        <v>0.12318661937057376</v>
      </c>
      <c r="N14" s="29">
        <f>F14/F13</f>
        <v>5.1623546897581328E-2</v>
      </c>
      <c r="O14" s="29">
        <f t="shared" ref="O14:P14" si="9">G14/G13</f>
        <v>3.6100211403628839E-2</v>
      </c>
      <c r="P14" s="29">
        <f t="shared" si="9"/>
        <v>3.4893549142240389E-2</v>
      </c>
      <c r="Q14" s="205">
        <f>I14/I13</f>
        <v>3.435674565175055E-2</v>
      </c>
      <c r="S14" s="114">
        <f t="shared" si="1"/>
        <v>0.6845568518023768</v>
      </c>
      <c r="T14" s="115">
        <f t="shared" si="3"/>
        <v>-5.3680349048983861E-2</v>
      </c>
    </row>
    <row r="15" spans="1:20" ht="20.100000000000001" customHeight="1" thickBot="1" x14ac:dyDescent="0.3">
      <c r="A15" s="35"/>
      <c r="B15" t="s">
        <v>94</v>
      </c>
      <c r="C15" s="22">
        <v>2677052</v>
      </c>
      <c r="D15" s="23">
        <v>3737354</v>
      </c>
      <c r="E15" s="23">
        <v>3595788</v>
      </c>
      <c r="F15" s="49">
        <v>4293010</v>
      </c>
      <c r="G15" s="49">
        <v>2535095</v>
      </c>
      <c r="H15" s="23">
        <v>2795205</v>
      </c>
      <c r="I15" s="180">
        <v>4784912</v>
      </c>
      <c r="K15" s="90">
        <f>C15/C13</f>
        <v>0.77207880415189789</v>
      </c>
      <c r="L15" s="29">
        <f>D15/D13</f>
        <v>0.85345019720893189</v>
      </c>
      <c r="M15" s="29">
        <f>E15/E13</f>
        <v>0.87681338062942626</v>
      </c>
      <c r="N15" s="29">
        <f>F15/F13</f>
        <v>0.94837645310241869</v>
      </c>
      <c r="O15" s="29">
        <f t="shared" ref="O15:P15" si="10">G15/G13</f>
        <v>0.96389978859637115</v>
      </c>
      <c r="P15" s="29">
        <f t="shared" si="10"/>
        <v>0.96510645085775959</v>
      </c>
      <c r="Q15" s="205">
        <f>I15/I13</f>
        <v>0.96564325434824949</v>
      </c>
      <c r="S15" s="114">
        <f t="shared" si="1"/>
        <v>0.71182864941927337</v>
      </c>
      <c r="T15" s="115">
        <f t="shared" si="3"/>
        <v>5.3680349048990106E-2</v>
      </c>
    </row>
    <row r="16" spans="1:20" ht="20.100000000000001" customHeight="1" thickBot="1" x14ac:dyDescent="0.3">
      <c r="A16" s="17" t="s">
        <v>8</v>
      </c>
      <c r="B16" s="18"/>
      <c r="C16" s="24">
        <v>39672</v>
      </c>
      <c r="D16" s="25">
        <v>46278</v>
      </c>
      <c r="E16" s="25">
        <v>123104</v>
      </c>
      <c r="F16" s="50">
        <v>114133</v>
      </c>
      <c r="G16" s="50">
        <v>23134</v>
      </c>
      <c r="H16" s="25">
        <v>3452</v>
      </c>
      <c r="I16" s="179">
        <v>3445</v>
      </c>
      <c r="K16" s="155">
        <f>C16/C45</f>
        <v>1.5534684966832554E-3</v>
      </c>
      <c r="L16" s="32">
        <f>D16/D45</f>
        <v>1.6703646316694031E-3</v>
      </c>
      <c r="M16" s="32">
        <f>E16/E45</f>
        <v>4.2403347792255835E-3</v>
      </c>
      <c r="N16" s="32">
        <f>F16/F45</f>
        <v>3.3804376581696985E-3</v>
      </c>
      <c r="O16" s="32">
        <f t="shared" ref="O16:P16" si="11">G16/G45</f>
        <v>1.2949295174688701E-3</v>
      </c>
      <c r="P16" s="32">
        <f t="shared" si="11"/>
        <v>1.9599190869093528E-4</v>
      </c>
      <c r="Q16" s="203">
        <f>I16/I45</f>
        <v>1.1559414315849773E-4</v>
      </c>
      <c r="S16" s="113">
        <f t="shared" si="1"/>
        <v>-2.0278099652375433E-3</v>
      </c>
      <c r="T16" s="112">
        <f t="shared" si="3"/>
        <v>-8.0397765532437548E-3</v>
      </c>
    </row>
    <row r="17" spans="1:20" ht="20.100000000000001" customHeight="1" thickBot="1" x14ac:dyDescent="0.3">
      <c r="A17" s="35"/>
      <c r="B17" t="s">
        <v>93</v>
      </c>
      <c r="C17" s="22">
        <v>39672</v>
      </c>
      <c r="D17" s="23">
        <v>46278</v>
      </c>
      <c r="E17" s="23">
        <v>123104</v>
      </c>
      <c r="F17" s="49">
        <v>114133</v>
      </c>
      <c r="G17" s="49">
        <v>23134</v>
      </c>
      <c r="H17" s="23">
        <v>3452</v>
      </c>
      <c r="I17" s="180">
        <v>3445</v>
      </c>
      <c r="K17" s="90">
        <f>C17/C16</f>
        <v>1</v>
      </c>
      <c r="L17" s="29">
        <f>D17/D16</f>
        <v>1</v>
      </c>
      <c r="M17" s="29">
        <f>E17/E16</f>
        <v>1</v>
      </c>
      <c r="N17" s="29">
        <f>F17/F16</f>
        <v>1</v>
      </c>
      <c r="O17" s="29">
        <f t="shared" ref="O17:P17" si="12">G17/G16</f>
        <v>1</v>
      </c>
      <c r="P17" s="29">
        <f t="shared" si="12"/>
        <v>1</v>
      </c>
      <c r="Q17" s="205">
        <f>I17/I16</f>
        <v>1</v>
      </c>
      <c r="S17" s="114">
        <f t="shared" si="1"/>
        <v>-2.0278099652375433E-3</v>
      </c>
      <c r="T17" s="115">
        <f t="shared" si="3"/>
        <v>0</v>
      </c>
    </row>
    <row r="18" spans="1:20" ht="20.100000000000001" customHeight="1" thickBot="1" x14ac:dyDescent="0.3">
      <c r="A18" s="17" t="s">
        <v>19</v>
      </c>
      <c r="B18" s="18"/>
      <c r="C18" s="24">
        <v>21660</v>
      </c>
      <c r="D18" s="25">
        <v>12633</v>
      </c>
      <c r="E18" s="25">
        <v>10045</v>
      </c>
      <c r="F18" s="50">
        <v>19629</v>
      </c>
      <c r="G18" s="50">
        <v>44990</v>
      </c>
      <c r="H18" s="25">
        <v>21465</v>
      </c>
      <c r="I18" s="179">
        <v>28863</v>
      </c>
      <c r="K18" s="155">
        <f>C18/C45</f>
        <v>8.4815808726959347E-4</v>
      </c>
      <c r="L18" s="32">
        <f>D18/D45</f>
        <v>4.5597727628418622E-4</v>
      </c>
      <c r="M18" s="32">
        <f>E18/E45</f>
        <v>3.4600145289609587E-4</v>
      </c>
      <c r="N18" s="32">
        <f>F18/F45</f>
        <v>5.8137971307345828E-4</v>
      </c>
      <c r="O18" s="32">
        <f t="shared" ref="O18:P18" si="13">G18/G45</f>
        <v>2.518322771285747E-3</v>
      </c>
      <c r="P18" s="32">
        <f t="shared" si="13"/>
        <v>1.2187040324597121E-3</v>
      </c>
      <c r="Q18" s="203">
        <f>I18/I45</f>
        <v>9.6847423918250213E-4</v>
      </c>
      <c r="S18" s="113">
        <f t="shared" si="1"/>
        <v>0.34465408805031444</v>
      </c>
      <c r="T18" s="112">
        <f t="shared" si="3"/>
        <v>-2.5022979327721E-2</v>
      </c>
    </row>
    <row r="19" spans="1:20" ht="20.100000000000001" customHeight="1" x14ac:dyDescent="0.25">
      <c r="A19" s="35"/>
      <c r="B19" t="s">
        <v>93</v>
      </c>
      <c r="C19" s="22">
        <v>21361</v>
      </c>
      <c r="D19" s="23">
        <v>11468</v>
      </c>
      <c r="E19" s="23">
        <v>6646</v>
      </c>
      <c r="F19" s="49">
        <v>15658</v>
      </c>
      <c r="G19" s="49">
        <v>23859</v>
      </c>
      <c r="H19" s="23">
        <v>17930</v>
      </c>
      <c r="I19" s="180">
        <v>26881</v>
      </c>
      <c r="K19" s="90">
        <f>C19/C18</f>
        <v>0.98619575253924285</v>
      </c>
      <c r="L19" s="29">
        <f>D19/D18</f>
        <v>0.90778120794743922</v>
      </c>
      <c r="M19" s="29">
        <f>E19/E18</f>
        <v>0.66162269785963168</v>
      </c>
      <c r="N19" s="29">
        <f>F19/F18</f>
        <v>0.79769728462988432</v>
      </c>
      <c r="O19" s="29">
        <f t="shared" ref="O19:P19" si="14">G19/G18</f>
        <v>0.53031784841075791</v>
      </c>
      <c r="P19" s="29">
        <f t="shared" si="14"/>
        <v>0.83531330072210574</v>
      </c>
      <c r="Q19" s="205">
        <f>I19/I18</f>
        <v>0.93133076949728022</v>
      </c>
      <c r="S19" s="114">
        <f t="shared" si="1"/>
        <v>0.49921918572225321</v>
      </c>
      <c r="T19" s="115">
        <f t="shared" si="3"/>
        <v>9.6017468775174475</v>
      </c>
    </row>
    <row r="20" spans="1:20" ht="20.100000000000001" customHeight="1" thickBot="1" x14ac:dyDescent="0.3">
      <c r="A20" s="35"/>
      <c r="B20" t="s">
        <v>94</v>
      </c>
      <c r="C20" s="22">
        <v>299</v>
      </c>
      <c r="D20" s="23">
        <v>1165</v>
      </c>
      <c r="E20" s="23">
        <v>3399</v>
      </c>
      <c r="F20" s="49">
        <v>3971</v>
      </c>
      <c r="G20" s="49">
        <v>21131</v>
      </c>
      <c r="H20" s="23">
        <v>3535</v>
      </c>
      <c r="I20" s="180">
        <v>1982</v>
      </c>
      <c r="K20" s="90">
        <f>C20/C18</f>
        <v>1.3804247460757157E-2</v>
      </c>
      <c r="L20" s="29">
        <f>D20/D18</f>
        <v>9.2218792052560755E-2</v>
      </c>
      <c r="M20" s="29">
        <f>E20/E18</f>
        <v>0.33837730214036832</v>
      </c>
      <c r="N20" s="29">
        <f>F20/F18</f>
        <v>0.20230271537011565</v>
      </c>
      <c r="O20" s="29">
        <f t="shared" ref="O20:P20" si="15">G20/G18</f>
        <v>0.46968215158924204</v>
      </c>
      <c r="P20" s="29">
        <f t="shared" si="15"/>
        <v>0.16468669927789426</v>
      </c>
      <c r="Q20" s="205">
        <f>I20/I18</f>
        <v>6.8669230502719739E-2</v>
      </c>
      <c r="S20" s="114">
        <f t="shared" si="1"/>
        <v>-0.43932107496463935</v>
      </c>
      <c r="T20" s="115">
        <f t="shared" si="3"/>
        <v>-9.601746877517451</v>
      </c>
    </row>
    <row r="21" spans="1:20" ht="20.100000000000001" customHeight="1" thickBot="1" x14ac:dyDescent="0.3">
      <c r="A21" s="17" t="s">
        <v>25</v>
      </c>
      <c r="B21" s="18"/>
      <c r="C21" s="24">
        <v>20984</v>
      </c>
      <c r="D21" s="25">
        <v>45120</v>
      </c>
      <c r="E21" s="25">
        <v>98963</v>
      </c>
      <c r="F21" s="50">
        <v>77778</v>
      </c>
      <c r="G21" s="50">
        <v>28035</v>
      </c>
      <c r="H21" s="25">
        <v>27309</v>
      </c>
      <c r="I21" s="179">
        <v>49886</v>
      </c>
      <c r="K21" s="155">
        <f>C21/C45</f>
        <v>8.2168741012304477E-4</v>
      </c>
      <c r="L21" s="32">
        <f>D21/D45</f>
        <v>1.6285676170301972E-3</v>
      </c>
      <c r="M21" s="32">
        <f>E21/E45</f>
        <v>3.4087946025840058E-3</v>
      </c>
      <c r="N21" s="32">
        <f>F21/F45</f>
        <v>2.3036604678499891E-3</v>
      </c>
      <c r="O21" s="32">
        <f t="shared" ref="O21:P21" si="16">G21/G45</f>
        <v>1.5692638118025319E-3</v>
      </c>
      <c r="P21" s="32">
        <f t="shared" si="16"/>
        <v>1.550504934658387E-3</v>
      </c>
      <c r="Q21" s="203">
        <f>I21/I45</f>
        <v>1.6738837229622111E-3</v>
      </c>
      <c r="S21" s="113">
        <f t="shared" si="1"/>
        <v>0.82672379069171331</v>
      </c>
      <c r="T21" s="112">
        <f t="shared" si="3"/>
        <v>1.2337878830382407E-2</v>
      </c>
    </row>
    <row r="22" spans="1:20" ht="20.100000000000001" customHeight="1" x14ac:dyDescent="0.25">
      <c r="A22" s="35"/>
      <c r="B22" t="s">
        <v>93</v>
      </c>
      <c r="C22" s="22">
        <v>7118</v>
      </c>
      <c r="D22" s="23">
        <v>6395</v>
      </c>
      <c r="E22" s="23">
        <v>11106</v>
      </c>
      <c r="F22" s="49">
        <v>6102</v>
      </c>
      <c r="G22" s="49">
        <v>5597</v>
      </c>
      <c r="H22" s="23">
        <v>6617</v>
      </c>
      <c r="I22" s="180">
        <v>10984</v>
      </c>
      <c r="K22" s="90">
        <f>C22/C21</f>
        <v>0.3392108272969882</v>
      </c>
      <c r="L22" s="29">
        <f>D22/D21</f>
        <v>0.14173315602836881</v>
      </c>
      <c r="M22" s="29">
        <f>E22/E21</f>
        <v>0.11222376039529926</v>
      </c>
      <c r="N22" s="29">
        <f>F22/F21</f>
        <v>7.8454061559824109E-2</v>
      </c>
      <c r="O22" s="29">
        <f t="shared" ref="O22:P22" si="17">G22/G21</f>
        <v>0.19964330301408953</v>
      </c>
      <c r="P22" s="29">
        <f t="shared" si="17"/>
        <v>0.24230107290636788</v>
      </c>
      <c r="Q22" s="205">
        <f>I22/I21</f>
        <v>0.22018201499418674</v>
      </c>
      <c r="S22" s="114">
        <f t="shared" si="1"/>
        <v>0.65996675230466983</v>
      </c>
      <c r="T22" s="115">
        <f t="shared" si="3"/>
        <v>-2.2119057912181135</v>
      </c>
    </row>
    <row r="23" spans="1:20" ht="20.100000000000001" customHeight="1" thickBot="1" x14ac:dyDescent="0.3">
      <c r="A23" s="35"/>
      <c r="B23" t="s">
        <v>94</v>
      </c>
      <c r="C23" s="22">
        <v>13866</v>
      </c>
      <c r="D23" s="23">
        <v>38725</v>
      </c>
      <c r="E23" s="23">
        <v>87857</v>
      </c>
      <c r="F23" s="49">
        <v>71676</v>
      </c>
      <c r="G23" s="49">
        <v>22438</v>
      </c>
      <c r="H23" s="23">
        <v>20692</v>
      </c>
      <c r="I23" s="180">
        <v>38902</v>
      </c>
      <c r="K23" s="90">
        <f>C23/C21</f>
        <v>0.66078917270301185</v>
      </c>
      <c r="L23" s="29">
        <f>D23/D21</f>
        <v>0.85826684397163122</v>
      </c>
      <c r="M23" s="29">
        <f>E23/E21</f>
        <v>0.88777623960470076</v>
      </c>
      <c r="N23" s="29">
        <f>F23/F21</f>
        <v>0.92154593844017585</v>
      </c>
      <c r="O23" s="29">
        <f t="shared" ref="O23:P23" si="18">G23/G21</f>
        <v>0.8003566969859105</v>
      </c>
      <c r="P23" s="29">
        <f t="shared" si="18"/>
        <v>0.75769892709363218</v>
      </c>
      <c r="Q23" s="205">
        <f>I23/I21</f>
        <v>0.77981798500581323</v>
      </c>
      <c r="S23" s="114">
        <f t="shared" si="1"/>
        <v>0.88005026097042338</v>
      </c>
      <c r="T23" s="115">
        <f t="shared" si="3"/>
        <v>2.211905791218105</v>
      </c>
    </row>
    <row r="24" spans="1:20" ht="20.100000000000001" customHeight="1" thickBot="1" x14ac:dyDescent="0.3">
      <c r="A24" s="17" t="s">
        <v>26</v>
      </c>
      <c r="B24" s="18"/>
      <c r="C24" s="24">
        <v>2635220</v>
      </c>
      <c r="D24" s="25">
        <v>1598559</v>
      </c>
      <c r="E24" s="25">
        <v>1978945</v>
      </c>
      <c r="F24" s="50">
        <v>2189491</v>
      </c>
      <c r="G24" s="50">
        <v>1189901</v>
      </c>
      <c r="H24" s="25">
        <v>1048831</v>
      </c>
      <c r="I24" s="179">
        <v>1813017</v>
      </c>
      <c r="K24" s="155">
        <f>C24/C45</f>
        <v>0.10318943465995283</v>
      </c>
      <c r="L24" s="32">
        <f>D24/D45</f>
        <v>5.7698613060996787E-2</v>
      </c>
      <c r="M24" s="32">
        <f>E24/E45</f>
        <v>6.8165041831902889E-2</v>
      </c>
      <c r="N24" s="32">
        <f>F24/F45</f>
        <v>6.4849235791783547E-2</v>
      </c>
      <c r="O24" s="32">
        <f t="shared" ref="O24:P24" si="19">G24/G45</f>
        <v>6.6604907398881558E-2</v>
      </c>
      <c r="P24" s="32">
        <f t="shared" si="19"/>
        <v>5.9548780296704046E-2</v>
      </c>
      <c r="Q24" s="203">
        <f>I24/I45</f>
        <v>6.0834295107921647E-2</v>
      </c>
      <c r="S24" s="113">
        <f t="shared" si="1"/>
        <v>0.72860737335185555</v>
      </c>
      <c r="T24" s="112">
        <f t="shared" si="3"/>
        <v>0.12855148112176015</v>
      </c>
    </row>
    <row r="25" spans="1:20" ht="19.5" customHeight="1" x14ac:dyDescent="0.25">
      <c r="A25" s="35"/>
      <c r="B25" t="s">
        <v>93</v>
      </c>
      <c r="C25" s="22">
        <v>680884</v>
      </c>
      <c r="D25" s="23">
        <v>222331</v>
      </c>
      <c r="E25" s="23">
        <v>956750</v>
      </c>
      <c r="F25" s="49">
        <v>1056162</v>
      </c>
      <c r="G25" s="49">
        <v>548075</v>
      </c>
      <c r="H25" s="23">
        <v>478421</v>
      </c>
      <c r="I25" s="180">
        <v>655051</v>
      </c>
      <c r="K25" s="90">
        <f>C25/C24</f>
        <v>0.25837842760756219</v>
      </c>
      <c r="L25" s="29">
        <f>D25/D24</f>
        <v>0.13908213584859863</v>
      </c>
      <c r="M25" s="29">
        <f>E25/E24</f>
        <v>0.48346467435931773</v>
      </c>
      <c r="N25" s="29">
        <f>F25/F24</f>
        <v>0.48237786773272873</v>
      </c>
      <c r="O25" s="29">
        <f t="shared" ref="O25:P25" si="20">G25/G24</f>
        <v>0.46060554617569027</v>
      </c>
      <c r="P25" s="29">
        <f t="shared" si="20"/>
        <v>0.45614689115787005</v>
      </c>
      <c r="Q25" s="205">
        <f>I25/I24</f>
        <v>0.36130438931350339</v>
      </c>
      <c r="S25" s="114">
        <f t="shared" si="1"/>
        <v>0.3691936599773003</v>
      </c>
      <c r="T25" s="115">
        <f t="shared" si="3"/>
        <v>-9.4842501844366662</v>
      </c>
    </row>
    <row r="26" spans="1:20" ht="20.100000000000001" customHeight="1" thickBot="1" x14ac:dyDescent="0.3">
      <c r="A26" s="35"/>
      <c r="B26" t="s">
        <v>94</v>
      </c>
      <c r="C26" s="22">
        <v>1954336</v>
      </c>
      <c r="D26" s="23">
        <v>1376228</v>
      </c>
      <c r="E26" s="23">
        <v>1022195</v>
      </c>
      <c r="F26" s="49">
        <v>1133329</v>
      </c>
      <c r="G26" s="49">
        <v>641826</v>
      </c>
      <c r="H26" s="23">
        <v>570410</v>
      </c>
      <c r="I26" s="180">
        <v>1157966</v>
      </c>
      <c r="K26" s="90">
        <f>C26/C24</f>
        <v>0.74162157239243787</v>
      </c>
      <c r="L26" s="29">
        <f>D26/D24</f>
        <v>0.86091786415140137</v>
      </c>
      <c r="M26" s="29">
        <f>E26/E24</f>
        <v>0.51653532564068227</v>
      </c>
      <c r="N26" s="29">
        <f>F26/F24</f>
        <v>0.51762213226727127</v>
      </c>
      <c r="O26" s="29">
        <f t="shared" ref="O26:P26" si="21">G26/G24</f>
        <v>0.53939445382430973</v>
      </c>
      <c r="P26" s="29">
        <f t="shared" si="21"/>
        <v>0.54385310884213001</v>
      </c>
      <c r="Q26" s="205">
        <f>I26/I24</f>
        <v>0.63869561068649661</v>
      </c>
      <c r="S26" s="114">
        <f t="shared" si="1"/>
        <v>1.0300590803106537</v>
      </c>
      <c r="T26" s="115">
        <f t="shared" si="3"/>
        <v>9.4842501844366609</v>
      </c>
    </row>
    <row r="27" spans="1:20" ht="20.100000000000001" customHeight="1" thickBot="1" x14ac:dyDescent="0.3">
      <c r="A27" s="17" t="s">
        <v>103</v>
      </c>
      <c r="B27" s="18"/>
      <c r="C27" s="24">
        <v>116567</v>
      </c>
      <c r="D27" s="25">
        <v>165876</v>
      </c>
      <c r="E27" s="25">
        <v>524149</v>
      </c>
      <c r="F27" s="50">
        <v>593143</v>
      </c>
      <c r="G27" s="50">
        <v>450570</v>
      </c>
      <c r="H27" s="25">
        <v>393510</v>
      </c>
      <c r="I27" s="179">
        <v>567829</v>
      </c>
      <c r="K27" s="155">
        <f>C27/C45</f>
        <v>4.5645080221031718E-3</v>
      </c>
      <c r="L27" s="32">
        <f>D27/D45</f>
        <v>5.9871516410128769E-3</v>
      </c>
      <c r="M27" s="32">
        <f>E27/E45</f>
        <v>1.805438681274622E-2</v>
      </c>
      <c r="N27" s="32">
        <f>F27/F45</f>
        <v>1.7567950845765463E-2</v>
      </c>
      <c r="O27" s="32">
        <f t="shared" ref="O27:P27" si="22">G27/G45</f>
        <v>2.5220731074865946E-2</v>
      </c>
      <c r="P27" s="32">
        <f t="shared" si="22"/>
        <v>2.2342055616735211E-2</v>
      </c>
      <c r="Q27" s="203">
        <f>I27/I45</f>
        <v>1.9053035331073033E-2</v>
      </c>
      <c r="S27" s="113">
        <f t="shared" si="1"/>
        <v>0.44298493049731902</v>
      </c>
      <c r="T27" s="112">
        <f t="shared" si="3"/>
        <v>-0.32890202856621781</v>
      </c>
    </row>
    <row r="28" spans="1:20" ht="20.100000000000001" customHeight="1" x14ac:dyDescent="0.25">
      <c r="A28" s="35"/>
      <c r="B28" t="s">
        <v>93</v>
      </c>
      <c r="C28" s="22">
        <v>4061</v>
      </c>
      <c r="D28" s="23">
        <v>11167</v>
      </c>
      <c r="E28" s="23">
        <v>346827</v>
      </c>
      <c r="F28" s="49">
        <v>183355</v>
      </c>
      <c r="G28" s="49">
        <v>39767</v>
      </c>
      <c r="H28" s="23">
        <v>26102</v>
      </c>
      <c r="I28" s="180">
        <v>28098</v>
      </c>
      <c r="K28" s="90">
        <f>C28/C27</f>
        <v>3.4838333319035401E-2</v>
      </c>
      <c r="L28" s="29">
        <f>D28/D27</f>
        <v>6.7321372591574433E-2</v>
      </c>
      <c r="M28" s="29">
        <f>E28/E27</f>
        <v>0.66169543393195451</v>
      </c>
      <c r="N28" s="29">
        <f>F28/F27</f>
        <v>0.30912444385249427</v>
      </c>
      <c r="O28" s="29">
        <f t="shared" ref="O28:P28" si="23">G28/G27</f>
        <v>8.8259315977539554E-2</v>
      </c>
      <c r="P28" s="29">
        <f t="shared" si="23"/>
        <v>6.633122411120429E-2</v>
      </c>
      <c r="Q28" s="205">
        <f>I28/I27</f>
        <v>4.9483207092276021E-2</v>
      </c>
      <c r="S28" s="114">
        <f t="shared" si="1"/>
        <v>7.6469236073864078E-2</v>
      </c>
      <c r="T28" s="115">
        <f t="shared" si="3"/>
        <v>-1.6848017018928267</v>
      </c>
    </row>
    <row r="29" spans="1:20" ht="20.100000000000001" customHeight="1" thickBot="1" x14ac:dyDescent="0.3">
      <c r="A29" s="35"/>
      <c r="B29" t="s">
        <v>94</v>
      </c>
      <c r="C29" s="22">
        <v>112506</v>
      </c>
      <c r="D29" s="23">
        <v>154709</v>
      </c>
      <c r="E29" s="23">
        <v>177322</v>
      </c>
      <c r="F29" s="49">
        <v>409788</v>
      </c>
      <c r="G29" s="49">
        <v>410803</v>
      </c>
      <c r="H29" s="23">
        <v>367408</v>
      </c>
      <c r="I29" s="180">
        <v>539731</v>
      </c>
      <c r="K29" s="90">
        <f>C29/C27</f>
        <v>0.96516166668096459</v>
      </c>
      <c r="L29" s="29">
        <f>D29/D27</f>
        <v>0.93267862740842555</v>
      </c>
      <c r="M29" s="29">
        <f>E29/E27</f>
        <v>0.33830456606804554</v>
      </c>
      <c r="N29" s="29">
        <f>F29/F27</f>
        <v>0.69087555614750573</v>
      </c>
      <c r="O29" s="29">
        <f t="shared" ref="O29:P29" si="24">G29/G27</f>
        <v>0.91174068402246045</v>
      </c>
      <c r="P29" s="29">
        <f t="shared" si="24"/>
        <v>0.93366877588879571</v>
      </c>
      <c r="Q29" s="205">
        <f>I29/I27</f>
        <v>0.95051679290772395</v>
      </c>
      <c r="S29" s="114">
        <f t="shared" si="1"/>
        <v>0.46902353786526152</v>
      </c>
      <c r="T29" s="115">
        <f t="shared" si="3"/>
        <v>1.6848017018928241</v>
      </c>
    </row>
    <row r="30" spans="1:20" ht="20.100000000000001" customHeight="1" thickBot="1" x14ac:dyDescent="0.3">
      <c r="A30" s="17" t="s">
        <v>9</v>
      </c>
      <c r="B30" s="18"/>
      <c r="C30" s="24">
        <v>911333</v>
      </c>
      <c r="D30" s="25">
        <v>970213</v>
      </c>
      <c r="E30" s="25">
        <v>1020274</v>
      </c>
      <c r="F30" s="50">
        <v>871643</v>
      </c>
      <c r="G30" s="50">
        <v>283746</v>
      </c>
      <c r="H30" s="25">
        <v>664508</v>
      </c>
      <c r="I30" s="179">
        <v>1324158</v>
      </c>
      <c r="K30" s="155">
        <f>C30/C45</f>
        <v>3.5685801207094206E-2</v>
      </c>
      <c r="L30" s="32">
        <f>D30/D45</f>
        <v>3.5019004286828873E-2</v>
      </c>
      <c r="M30" s="32">
        <f>E30/E45</f>
        <v>3.5143482961882661E-2</v>
      </c>
      <c r="N30" s="32">
        <f>F30/F45</f>
        <v>2.581667722464152E-2</v>
      </c>
      <c r="O30" s="32">
        <f t="shared" ref="O30:P30" si="25">G30/G45</f>
        <v>1.5882729785757846E-2</v>
      </c>
      <c r="P30" s="32">
        <f t="shared" si="25"/>
        <v>3.7728328870334886E-2</v>
      </c>
      <c r="Q30" s="203">
        <f>I30/I45</f>
        <v>4.4431033212328018E-2</v>
      </c>
      <c r="S30" s="113">
        <f t="shared" si="1"/>
        <v>0.99268932804420718</v>
      </c>
      <c r="T30" s="112">
        <f t="shared" si="3"/>
        <v>0.6702704341993132</v>
      </c>
    </row>
    <row r="31" spans="1:20" ht="20.100000000000001" customHeight="1" x14ac:dyDescent="0.25">
      <c r="A31" s="35"/>
      <c r="B31" t="s">
        <v>93</v>
      </c>
      <c r="C31" s="22">
        <v>702941</v>
      </c>
      <c r="D31" s="23">
        <v>832403</v>
      </c>
      <c r="E31" s="23">
        <v>840642</v>
      </c>
      <c r="F31" s="49">
        <v>620560</v>
      </c>
      <c r="G31" s="49">
        <v>239432</v>
      </c>
      <c r="H31" s="23">
        <v>468251</v>
      </c>
      <c r="I31" s="180">
        <v>980814</v>
      </c>
      <c r="K31" s="90">
        <f>C31/C30</f>
        <v>0.77133276200905709</v>
      </c>
      <c r="L31" s="29">
        <f>D31/D30</f>
        <v>0.85795902549234038</v>
      </c>
      <c r="M31" s="29">
        <f>E31/E30</f>
        <v>0.8239374913013563</v>
      </c>
      <c r="N31" s="29">
        <f>F31/F30</f>
        <v>0.71194284816146058</v>
      </c>
      <c r="O31" s="29">
        <f t="shared" ref="O31:P31" si="26">G31/G30</f>
        <v>0.84382511119099479</v>
      </c>
      <c r="P31" s="29">
        <f t="shared" si="26"/>
        <v>0.70465818319719253</v>
      </c>
      <c r="Q31" s="205">
        <f>I31/I30</f>
        <v>0.74070767989922648</v>
      </c>
      <c r="S31" s="114">
        <f t="shared" si="1"/>
        <v>1.0946330066566863</v>
      </c>
      <c r="T31" s="115">
        <f t="shared" si="3"/>
        <v>3.6049496702033945</v>
      </c>
    </row>
    <row r="32" spans="1:20" ht="20.100000000000001" customHeight="1" thickBot="1" x14ac:dyDescent="0.3">
      <c r="A32" s="35"/>
      <c r="B32" t="s">
        <v>94</v>
      </c>
      <c r="C32" s="22">
        <v>208392</v>
      </c>
      <c r="D32" s="23">
        <v>137810</v>
      </c>
      <c r="E32" s="23">
        <v>179632</v>
      </c>
      <c r="F32" s="49">
        <v>251083</v>
      </c>
      <c r="G32" s="49">
        <v>44314</v>
      </c>
      <c r="H32" s="23">
        <v>196257</v>
      </c>
      <c r="I32" s="180">
        <v>343344</v>
      </c>
      <c r="K32" s="90">
        <f>C32/C30</f>
        <v>0.22866723799094293</v>
      </c>
      <c r="L32" s="29">
        <f>D32/D30</f>
        <v>0.14204097450765965</v>
      </c>
      <c r="M32" s="29">
        <f>E32/E30</f>
        <v>0.1760625086986437</v>
      </c>
      <c r="N32" s="29">
        <f>F32/F30</f>
        <v>0.28805715183853942</v>
      </c>
      <c r="O32" s="29">
        <f t="shared" ref="O32:P32" si="27">G32/G30</f>
        <v>0.15617488880900524</v>
      </c>
      <c r="P32" s="29">
        <f t="shared" si="27"/>
        <v>0.29534181680280747</v>
      </c>
      <c r="Q32" s="205">
        <f>I32/I30</f>
        <v>0.25929232010077347</v>
      </c>
      <c r="S32" s="114">
        <f t="shared" si="1"/>
        <v>0.74946116571638211</v>
      </c>
      <c r="T32" s="115">
        <f t="shared" si="3"/>
        <v>-3.6049496702033998</v>
      </c>
    </row>
    <row r="33" spans="1:16384" ht="20.100000000000001" customHeight="1" thickBot="1" x14ac:dyDescent="0.3">
      <c r="A33" s="17" t="s">
        <v>12</v>
      </c>
      <c r="B33" s="18"/>
      <c r="C33" s="24">
        <v>1445066</v>
      </c>
      <c r="D33" s="25">
        <v>1634472</v>
      </c>
      <c r="E33" s="25">
        <v>1559489</v>
      </c>
      <c r="F33" s="50">
        <v>3756785</v>
      </c>
      <c r="G33" s="50">
        <v>2133360</v>
      </c>
      <c r="H33" s="25">
        <v>1951781</v>
      </c>
      <c r="I33" s="179">
        <v>3328419</v>
      </c>
      <c r="K33" s="155">
        <f>C33/C45</f>
        <v>5.6585614706293738E-2</v>
      </c>
      <c r="L33" s="32">
        <f>D33/D45</f>
        <v>5.8994861926918891E-2</v>
      </c>
      <c r="M33" s="32">
        <f>E33/E45</f>
        <v>5.3716820286259799E-2</v>
      </c>
      <c r="N33" s="32">
        <f>F33/F45</f>
        <v>0.11126998753775903</v>
      </c>
      <c r="O33" s="32">
        <f t="shared" ref="O33:P33" si="28">G33/G45</f>
        <v>0.11941518264836988</v>
      </c>
      <c r="P33" s="32">
        <f t="shared" si="28"/>
        <v>0.1108149720558234</v>
      </c>
      <c r="Q33" s="203">
        <f>I33/I45</f>
        <v>0.1116823635348226</v>
      </c>
      <c r="S33" s="113">
        <f t="shared" si="1"/>
        <v>0.70532400919980265</v>
      </c>
      <c r="T33" s="112">
        <f t="shared" si="3"/>
        <v>8.6739147899919655E-2</v>
      </c>
    </row>
    <row r="34" spans="1:16384" ht="20.100000000000001" customHeight="1" x14ac:dyDescent="0.25">
      <c r="A34" s="35"/>
      <c r="B34" t="s">
        <v>93</v>
      </c>
      <c r="C34" s="22">
        <v>1347313</v>
      </c>
      <c r="D34" s="23">
        <v>1525441</v>
      </c>
      <c r="E34" s="23">
        <v>1459249</v>
      </c>
      <c r="F34" s="49">
        <v>3606268</v>
      </c>
      <c r="G34" s="49">
        <v>2041350</v>
      </c>
      <c r="H34" s="23">
        <v>1864060</v>
      </c>
      <c r="I34" s="180">
        <v>3245665</v>
      </c>
      <c r="K34" s="90">
        <f>C34/C33</f>
        <v>0.93235395476746386</v>
      </c>
      <c r="L34" s="29">
        <f>D34/D33</f>
        <v>0.93329283095703075</v>
      </c>
      <c r="M34" s="29">
        <f>E34/E33</f>
        <v>0.93572253475337108</v>
      </c>
      <c r="N34" s="29">
        <f>F34/F33</f>
        <v>0.95993462495192028</v>
      </c>
      <c r="O34" s="29">
        <f t="shared" ref="O34:P34" si="29">G34/G33</f>
        <v>0.95687085161435481</v>
      </c>
      <c r="P34" s="29">
        <f t="shared" si="29"/>
        <v>0.95505592072061363</v>
      </c>
      <c r="Q34" s="205">
        <f>I34/I33</f>
        <v>0.97513714469242008</v>
      </c>
      <c r="S34" s="114">
        <f t="shared" si="1"/>
        <v>0.74118054139888201</v>
      </c>
      <c r="T34" s="115">
        <f t="shared" si="3"/>
        <v>2.008122397180645</v>
      </c>
    </row>
    <row r="35" spans="1:16384" ht="20.100000000000001" customHeight="1" thickBot="1" x14ac:dyDescent="0.3">
      <c r="A35" s="35"/>
      <c r="B35" t="s">
        <v>94</v>
      </c>
      <c r="C35" s="22">
        <v>97753</v>
      </c>
      <c r="D35" s="23">
        <v>109031</v>
      </c>
      <c r="E35" s="23">
        <v>100240</v>
      </c>
      <c r="F35" s="49">
        <v>150517</v>
      </c>
      <c r="G35" s="49">
        <v>92010</v>
      </c>
      <c r="H35" s="23">
        <v>87721</v>
      </c>
      <c r="I35" s="180">
        <v>82754</v>
      </c>
      <c r="K35" s="90">
        <f>C35/C33</f>
        <v>6.7646045232536089E-2</v>
      </c>
      <c r="L35" s="29">
        <f>D35/D33</f>
        <v>6.6707169042969222E-2</v>
      </c>
      <c r="M35" s="29">
        <f>E35/E33</f>
        <v>6.4277465246628862E-2</v>
      </c>
      <c r="N35" s="29">
        <f>F35/F33</f>
        <v>4.0065375048079672E-2</v>
      </c>
      <c r="O35" s="29">
        <f t="shared" ref="O35:P35" si="30">G35/G33</f>
        <v>4.3129148385645182E-2</v>
      </c>
      <c r="P35" s="29">
        <f t="shared" si="30"/>
        <v>4.4944079279386366E-2</v>
      </c>
      <c r="Q35" s="205">
        <f>I35/I33</f>
        <v>2.4862855307579965E-2</v>
      </c>
      <c r="S35" s="114">
        <f t="shared" si="1"/>
        <v>-5.6622701519590521E-2</v>
      </c>
      <c r="T35" s="115">
        <f t="shared" si="3"/>
        <v>-2.0081223971806401</v>
      </c>
    </row>
    <row r="36" spans="1:16384" ht="20.100000000000001" customHeight="1" thickBot="1" x14ac:dyDescent="0.3">
      <c r="A36" s="17" t="s">
        <v>11</v>
      </c>
      <c r="B36" s="18"/>
      <c r="C36" s="24">
        <v>1651293</v>
      </c>
      <c r="D36" s="25">
        <v>1613259</v>
      </c>
      <c r="E36" s="25">
        <v>1717556</v>
      </c>
      <c r="F36" s="50">
        <v>2470653</v>
      </c>
      <c r="G36" s="50">
        <v>1398091</v>
      </c>
      <c r="H36" s="25">
        <v>1289594</v>
      </c>
      <c r="I36" s="179">
        <v>2287509</v>
      </c>
      <c r="K36" s="155">
        <f>C36/C45</f>
        <v>6.4661011652893299E-2</v>
      </c>
      <c r="L36" s="32">
        <f>D36/D45</f>
        <v>5.8229196925587742E-2</v>
      </c>
      <c r="M36" s="32">
        <f>E36/E45</f>
        <v>5.9161460570473556E-2</v>
      </c>
      <c r="N36" s="32">
        <f>F36/F45</f>
        <v>7.3176806370374395E-2</v>
      </c>
      <c r="O36" s="32">
        <f t="shared" ref="O36:P36" si="31">G36/G45</f>
        <v>7.8258377453426564E-2</v>
      </c>
      <c r="P36" s="32">
        <f t="shared" si="31"/>
        <v>7.3218421059205688E-2</v>
      </c>
      <c r="Q36" s="203">
        <f>I36/I45</f>
        <v>7.675548412840405E-2</v>
      </c>
      <c r="S36" s="113">
        <f t="shared" si="1"/>
        <v>0.77382106306325871</v>
      </c>
      <c r="T36" s="112">
        <f t="shared" si="3"/>
        <v>0.35370630691983623</v>
      </c>
      <c r="AG36" s="38"/>
      <c r="AH36" s="38"/>
      <c r="AI36" s="26"/>
      <c r="AJ36" s="26"/>
      <c r="AK36" s="1"/>
      <c r="AL36" s="1"/>
      <c r="AM36" s="37"/>
      <c r="AN36" s="37"/>
      <c r="AO36" s="37"/>
      <c r="AP36" s="37"/>
      <c r="AQ36" s="38"/>
      <c r="AR36" s="38"/>
      <c r="AS36" s="38"/>
      <c r="AT36" s="38"/>
      <c r="AU36" s="26"/>
      <c r="AV36" s="26"/>
      <c r="AW36" s="1"/>
      <c r="AX36" s="1"/>
      <c r="AY36" s="37"/>
      <c r="AZ36" s="37"/>
      <c r="BA36" s="37"/>
      <c r="BB36" s="37"/>
      <c r="BC36" s="38"/>
      <c r="BD36" s="38"/>
      <c r="BE36" s="38"/>
      <c r="BF36" s="38"/>
      <c r="BG36" s="26"/>
      <c r="BH36" s="26"/>
      <c r="BI36" s="1"/>
      <c r="BJ36" s="1"/>
      <c r="BK36" s="37"/>
      <c r="BL36" s="37"/>
      <c r="BM36" s="37"/>
      <c r="BN36" s="37"/>
      <c r="BO36" s="38"/>
      <c r="BP36" s="38"/>
      <c r="BQ36" s="38"/>
      <c r="BR36" s="38"/>
      <c r="BS36" s="26"/>
      <c r="BT36" s="26"/>
      <c r="BU36" s="1"/>
      <c r="BV36" s="1"/>
      <c r="BW36" s="37"/>
      <c r="BX36" s="37"/>
      <c r="BY36" s="37"/>
      <c r="BZ36" s="37"/>
      <c r="CA36" s="38"/>
      <c r="CB36" s="38"/>
      <c r="CC36" s="38"/>
      <c r="CD36" s="38"/>
      <c r="CE36" s="26"/>
      <c r="CF36" s="26"/>
      <c r="CG36" s="1"/>
      <c r="CH36" s="1"/>
      <c r="CI36" s="37"/>
      <c r="CJ36" s="37"/>
      <c r="CK36" s="37"/>
      <c r="CL36" s="37"/>
      <c r="CM36" s="38"/>
      <c r="CN36" s="38"/>
      <c r="CO36" s="38"/>
      <c r="CP36" s="38"/>
      <c r="CQ36" s="26"/>
      <c r="CR36" s="26"/>
      <c r="CS36" s="1"/>
      <c r="CT36" s="1"/>
      <c r="CU36" s="37"/>
      <c r="CV36" s="37"/>
      <c r="CW36" s="37"/>
      <c r="CX36" s="37"/>
      <c r="CY36" s="38"/>
      <c r="CZ36" s="38"/>
      <c r="DA36" s="38"/>
      <c r="DB36" s="38"/>
      <c r="DC36" s="26"/>
      <c r="DD36" s="26"/>
      <c r="DE36" s="1"/>
      <c r="DF36" s="1"/>
      <c r="DG36" s="37"/>
      <c r="DH36" s="37"/>
      <c r="DI36" s="37"/>
      <c r="DJ36" s="37"/>
      <c r="DK36" s="38"/>
      <c r="DL36" s="38"/>
      <c r="DM36" s="38"/>
      <c r="DN36" s="38"/>
      <c r="DO36" s="26"/>
      <c r="DP36" s="26"/>
      <c r="DQ36" s="1"/>
      <c r="DR36" s="1"/>
      <c r="DS36" s="37"/>
      <c r="DT36" s="37"/>
      <c r="DU36" s="37"/>
      <c r="DV36" s="37"/>
      <c r="DW36" s="38"/>
      <c r="DX36" s="38"/>
      <c r="DY36" s="38"/>
      <c r="DZ36" s="38"/>
      <c r="EA36" s="26"/>
      <c r="EB36" s="26"/>
      <c r="EC36" s="1"/>
      <c r="ED36" s="1"/>
      <c r="EE36" s="37"/>
      <c r="EF36" s="37"/>
      <c r="EG36" s="37"/>
      <c r="EH36" s="37"/>
      <c r="EI36" s="38"/>
      <c r="EJ36" s="38"/>
      <c r="EK36" s="38"/>
      <c r="EL36" s="38"/>
      <c r="EM36" s="26"/>
      <c r="EN36" s="26"/>
      <c r="EO36" s="1"/>
      <c r="EP36" s="1"/>
      <c r="EQ36" s="37"/>
      <c r="ER36" s="37"/>
      <c r="ES36" s="37"/>
      <c r="ET36" s="37"/>
      <c r="EU36" s="38"/>
      <c r="EV36" s="38"/>
      <c r="EW36" s="38"/>
      <c r="EX36" s="38"/>
      <c r="EY36" s="26"/>
      <c r="EZ36" s="26"/>
      <c r="FA36" s="1"/>
      <c r="FB36" s="1"/>
      <c r="FC36" s="37"/>
      <c r="FD36" s="37"/>
      <c r="FE36" s="37"/>
      <c r="FF36" s="37"/>
      <c r="FG36" s="38"/>
      <c r="FH36" s="38"/>
      <c r="FI36" s="38"/>
      <c r="FJ36" s="38"/>
      <c r="FK36" s="26"/>
      <c r="FL36" s="26"/>
      <c r="FM36" s="1"/>
      <c r="FN36" s="1"/>
      <c r="FO36" s="37"/>
      <c r="FP36" s="37"/>
      <c r="FQ36" s="37"/>
      <c r="FR36" s="37"/>
      <c r="FS36" s="38"/>
      <c r="FT36" s="38"/>
      <c r="FU36" s="38"/>
      <c r="FV36" s="38"/>
      <c r="FW36" s="26"/>
      <c r="FX36" s="26"/>
      <c r="FY36" s="1"/>
      <c r="FZ36" s="1"/>
      <c r="GA36" s="37"/>
      <c r="GB36" s="37"/>
      <c r="GC36" s="37"/>
      <c r="GD36" s="37"/>
      <c r="GE36" s="38"/>
      <c r="GF36" s="38"/>
      <c r="GG36" s="38"/>
      <c r="GH36" s="38"/>
      <c r="GI36" s="26"/>
      <c r="GJ36" s="26"/>
      <c r="GK36" s="1"/>
      <c r="GL36" s="1"/>
      <c r="GM36" s="37"/>
      <c r="GN36" s="37"/>
      <c r="GO36" s="37"/>
      <c r="GP36" s="37"/>
      <c r="GQ36" s="38"/>
      <c r="GR36" s="38"/>
      <c r="GS36" s="38"/>
      <c r="GT36" s="38"/>
      <c r="GU36" s="26"/>
      <c r="GV36" s="26"/>
      <c r="GW36" s="1"/>
      <c r="GX36" s="1"/>
      <c r="GY36" s="37"/>
      <c r="GZ36" s="37"/>
      <c r="HA36" s="37"/>
      <c r="HB36" s="37"/>
      <c r="HC36" s="38"/>
      <c r="HD36" s="38"/>
      <c r="HE36" s="38"/>
      <c r="HF36" s="38"/>
      <c r="HG36" s="26"/>
      <c r="HH36" s="26"/>
      <c r="HI36" s="1"/>
      <c r="HJ36" s="1"/>
      <c r="HK36" s="37"/>
      <c r="HL36" s="37"/>
      <c r="HM36" s="37"/>
      <c r="HN36" s="37"/>
      <c r="HO36" s="38"/>
      <c r="HP36" s="38"/>
      <c r="HQ36" s="38"/>
      <c r="HR36" s="38"/>
      <c r="HS36" s="26"/>
      <c r="HT36" s="26"/>
      <c r="HU36" s="1"/>
      <c r="HV36" s="1"/>
      <c r="HW36" s="37"/>
      <c r="HX36" s="37"/>
      <c r="HY36" s="37"/>
      <c r="HZ36" s="37"/>
      <c r="IA36" s="38"/>
      <c r="IB36" s="38"/>
      <c r="IC36" s="38"/>
      <c r="ID36" s="38"/>
      <c r="IE36" s="26"/>
      <c r="IF36" s="26"/>
      <c r="IG36" s="1"/>
      <c r="IH36" s="1"/>
      <c r="II36" s="37"/>
      <c r="IJ36" s="37"/>
      <c r="IK36" s="37"/>
      <c r="IL36" s="37"/>
      <c r="IM36" s="38"/>
      <c r="IN36" s="38"/>
      <c r="IO36" s="38"/>
      <c r="IP36" s="38"/>
      <c r="IQ36" s="26"/>
      <c r="IR36" s="26"/>
      <c r="IS36" s="1"/>
      <c r="IT36" s="1"/>
      <c r="IU36" s="37"/>
      <c r="IV36" s="37"/>
      <c r="IW36" s="37"/>
      <c r="IX36" s="37"/>
      <c r="IY36" s="38"/>
      <c r="IZ36" s="38"/>
      <c r="JA36" s="38"/>
      <c r="JB36" s="38"/>
      <c r="JC36" s="26"/>
      <c r="JD36" s="26"/>
      <c r="JE36" s="1"/>
      <c r="JF36" s="1"/>
      <c r="JG36" s="37"/>
      <c r="JH36" s="37"/>
      <c r="JI36" s="37"/>
      <c r="JJ36" s="37"/>
      <c r="JK36" s="38"/>
      <c r="JL36" s="38"/>
      <c r="JM36" s="38"/>
      <c r="JN36" s="38"/>
      <c r="JO36" s="26"/>
      <c r="JP36" s="26"/>
      <c r="JQ36" s="1"/>
      <c r="JR36" s="1"/>
      <c r="JS36" s="37"/>
      <c r="JT36" s="37"/>
      <c r="JU36" s="37"/>
      <c r="JV36" s="37"/>
      <c r="JW36" s="38"/>
      <c r="JX36" s="38"/>
      <c r="JY36" s="38"/>
      <c r="JZ36" s="38"/>
      <c r="KA36" s="26"/>
      <c r="KB36" s="26"/>
      <c r="KC36" s="1"/>
      <c r="KD36" s="1"/>
      <c r="KE36" s="37"/>
      <c r="KF36" s="37"/>
      <c r="KG36" s="37"/>
      <c r="KH36" s="37"/>
      <c r="KI36" s="38"/>
      <c r="KJ36" s="38"/>
      <c r="KK36" s="38"/>
      <c r="KL36" s="38"/>
      <c r="KM36" s="26"/>
      <c r="KN36" s="26"/>
      <c r="KO36" s="1"/>
      <c r="KP36" s="1"/>
      <c r="KQ36" s="37"/>
      <c r="KR36" s="37"/>
      <c r="KS36" s="39"/>
      <c r="KT36" s="39"/>
      <c r="KU36" s="40"/>
      <c r="KV36" s="40"/>
      <c r="KW36" s="40"/>
      <c r="KX36" s="40"/>
      <c r="KY36" s="19"/>
      <c r="KZ36" s="19"/>
      <c r="LA36" s="18"/>
      <c r="LB36" s="18"/>
      <c r="LC36" s="39"/>
      <c r="LD36" s="39"/>
      <c r="LE36" s="39"/>
      <c r="LF36" s="39"/>
      <c r="LG36" s="40"/>
      <c r="LH36" s="40"/>
      <c r="LI36" s="40"/>
      <c r="LJ36" s="40"/>
      <c r="LK36" s="19"/>
      <c r="LL36" s="19"/>
      <c r="LM36" s="18"/>
      <c r="LN36" s="18"/>
      <c r="LO36" s="39"/>
      <c r="LP36" s="39"/>
      <c r="LQ36" s="39"/>
      <c r="LR36" s="39"/>
      <c r="LS36" s="40"/>
      <c r="LT36" s="40"/>
      <c r="LU36" s="40"/>
      <c r="LV36" s="40"/>
      <c r="LW36" s="19"/>
      <c r="LX36" s="19"/>
      <c r="LY36" s="18"/>
      <c r="LZ36" s="18"/>
      <c r="MA36" s="39"/>
      <c r="MB36" s="39"/>
      <c r="MC36" s="39"/>
      <c r="MD36" s="39"/>
      <c r="ME36" s="40"/>
      <c r="MF36" s="40"/>
      <c r="MG36" s="40"/>
      <c r="MH36" s="40"/>
      <c r="MI36" s="19"/>
      <c r="MJ36" s="19"/>
      <c r="MK36" s="18"/>
      <c r="ML36" s="18"/>
      <c r="MM36" s="39"/>
      <c r="MN36" s="39"/>
      <c r="MO36" s="39"/>
      <c r="MP36" s="39"/>
      <c r="MQ36" s="40"/>
      <c r="MR36" s="40"/>
      <c r="MS36" s="40"/>
      <c r="MT36" s="40"/>
      <c r="MU36" s="19"/>
      <c r="MV36" s="19"/>
      <c r="MW36" s="18"/>
      <c r="MX36" s="18"/>
      <c r="MY36" s="39"/>
      <c r="MZ36" s="39"/>
      <c r="NA36" s="39"/>
      <c r="NB36" s="39"/>
      <c r="NC36" s="40"/>
      <c r="ND36" s="40"/>
      <c r="NE36" s="40"/>
      <c r="NF36" s="40"/>
      <c r="NG36" s="19"/>
      <c r="NH36" s="19"/>
      <c r="NI36" s="18"/>
      <c r="NJ36" s="18"/>
      <c r="NK36" s="39"/>
      <c r="NL36" s="39"/>
      <c r="NM36" s="39"/>
      <c r="NN36" s="39"/>
      <c r="NO36" s="40"/>
      <c r="NP36" s="40"/>
      <c r="NQ36" s="40"/>
      <c r="NR36" s="40"/>
      <c r="NS36" s="19"/>
      <c r="NT36" s="19"/>
      <c r="NU36" s="18"/>
      <c r="NV36" s="18"/>
      <c r="NW36" s="39"/>
      <c r="NX36" s="39"/>
      <c r="NY36" s="39"/>
      <c r="NZ36" s="39"/>
      <c r="OA36" s="40"/>
      <c r="OB36" s="40"/>
      <c r="OC36" s="40"/>
      <c r="OD36" s="40"/>
      <c r="OE36" s="19"/>
      <c r="OF36" s="19"/>
      <c r="OG36" s="18"/>
      <c r="OH36" s="18"/>
      <c r="OI36" s="39"/>
      <c r="OJ36" s="39"/>
      <c r="OK36" s="39"/>
      <c r="OL36" s="39"/>
      <c r="OM36" s="40"/>
      <c r="ON36" s="40"/>
      <c r="OO36" s="40"/>
      <c r="OP36" s="40"/>
      <c r="OQ36" s="19"/>
      <c r="OR36" s="19"/>
      <c r="OS36" s="18"/>
      <c r="OT36" s="18"/>
      <c r="OU36" s="39"/>
      <c r="OV36" s="39"/>
      <c r="OW36" s="39"/>
      <c r="OX36" s="39"/>
      <c r="OY36" s="40"/>
      <c r="OZ36" s="40"/>
      <c r="PA36" s="40"/>
      <c r="PB36" s="40"/>
      <c r="PC36" s="19"/>
      <c r="PD36" s="19"/>
      <c r="PE36" s="18"/>
      <c r="PF36" s="18"/>
      <c r="PG36" s="39"/>
      <c r="PH36" s="39"/>
      <c r="PI36" s="39"/>
      <c r="PJ36" s="39"/>
      <c r="PK36" s="40"/>
      <c r="PL36" s="40"/>
      <c r="PM36" s="40"/>
      <c r="PN36" s="40"/>
      <c r="PO36" s="19"/>
      <c r="PP36" s="19"/>
      <c r="PQ36" s="18"/>
      <c r="PR36" s="18"/>
      <c r="PS36" s="39"/>
      <c r="PT36" s="39"/>
      <c r="PU36" s="39"/>
      <c r="PV36" s="39"/>
      <c r="PW36" s="40"/>
      <c r="PX36" s="40"/>
      <c r="PY36" s="40"/>
      <c r="PZ36" s="40"/>
      <c r="QA36" s="19"/>
      <c r="QB36" s="19"/>
      <c r="QC36" s="18"/>
      <c r="QD36" s="18"/>
      <c r="QE36" s="39"/>
      <c r="QF36" s="39"/>
      <c r="QG36" s="39"/>
      <c r="QH36" s="39"/>
      <c r="QI36" s="40"/>
      <c r="QJ36" s="40"/>
      <c r="QK36" s="40"/>
      <c r="QL36" s="40"/>
      <c r="QM36" s="19"/>
      <c r="QN36" s="19"/>
      <c r="QO36" s="18"/>
      <c r="QP36" s="18"/>
      <c r="QQ36" s="39"/>
      <c r="QR36" s="39"/>
      <c r="QS36" s="39"/>
      <c r="QT36" s="39"/>
      <c r="QU36" s="40"/>
      <c r="QV36" s="40"/>
      <c r="QW36" s="40"/>
      <c r="QX36" s="40"/>
      <c r="QY36" s="19"/>
      <c r="QZ36" s="19"/>
      <c r="RA36" s="18"/>
      <c r="RB36" s="18"/>
      <c r="RC36" s="39"/>
      <c r="RD36" s="39"/>
      <c r="RE36" s="39"/>
      <c r="RF36" s="39"/>
      <c r="RG36" s="40"/>
      <c r="RH36" s="40"/>
      <c r="RI36" s="40"/>
      <c r="RJ36" s="40"/>
      <c r="RK36" s="19"/>
      <c r="RL36" s="19"/>
      <c r="RM36" s="18"/>
      <c r="RN36" s="18"/>
      <c r="RO36" s="39"/>
      <c r="RP36" s="39"/>
      <c r="RQ36" s="39"/>
      <c r="RR36" s="39"/>
      <c r="RS36" s="40"/>
      <c r="RT36" s="40"/>
      <c r="RU36" s="40"/>
      <c r="RV36" s="40"/>
      <c r="RW36" s="19"/>
      <c r="RX36" s="19"/>
      <c r="RY36" s="18"/>
      <c r="RZ36" s="18"/>
      <c r="SA36" s="39"/>
      <c r="SB36" s="39"/>
      <c r="SC36" s="39"/>
      <c r="SD36" s="39"/>
      <c r="SE36" s="40"/>
      <c r="SF36" s="40"/>
      <c r="SG36" s="40"/>
      <c r="SH36" s="40"/>
      <c r="SI36" s="19"/>
      <c r="SJ36" s="19"/>
      <c r="SK36" s="18"/>
      <c r="SL36" s="18"/>
      <c r="SM36" s="39"/>
      <c r="SN36" s="39"/>
      <c r="SO36" s="39"/>
      <c r="SP36" s="39"/>
      <c r="SQ36" s="40"/>
      <c r="SR36" s="40"/>
      <c r="SS36" s="40"/>
      <c r="ST36" s="40"/>
      <c r="SU36" s="19"/>
      <c r="SV36" s="19"/>
      <c r="SW36" s="18"/>
      <c r="SX36" s="18"/>
      <c r="SY36" s="39"/>
      <c r="SZ36" s="39"/>
      <c r="TA36" s="39"/>
      <c r="TB36" s="39"/>
      <c r="TC36" s="40"/>
      <c r="TD36" s="40"/>
      <c r="TE36" s="40"/>
      <c r="TF36" s="40"/>
      <c r="TG36" s="19"/>
      <c r="TH36" s="19"/>
      <c r="TI36" s="18"/>
      <c r="TJ36" s="18"/>
      <c r="TK36" s="39"/>
      <c r="TL36" s="39"/>
      <c r="TM36" s="39"/>
      <c r="TN36" s="39"/>
      <c r="TO36" s="40"/>
      <c r="TP36" s="40"/>
      <c r="TQ36" s="40"/>
      <c r="TR36" s="40"/>
      <c r="TS36" s="19"/>
      <c r="TT36" s="19"/>
      <c r="TU36" s="18"/>
      <c r="TV36" s="18"/>
      <c r="TW36" s="39"/>
      <c r="TX36" s="39"/>
      <c r="TY36" s="39"/>
      <c r="TZ36" s="39"/>
      <c r="UA36" s="40"/>
      <c r="UB36" s="40"/>
      <c r="UC36" s="40"/>
      <c r="UD36" s="40"/>
      <c r="UE36" s="19"/>
      <c r="UF36" s="19"/>
      <c r="UG36" s="18"/>
      <c r="UH36" s="18"/>
      <c r="UI36" s="39"/>
      <c r="UJ36" s="39"/>
      <c r="UK36" s="39"/>
      <c r="UL36" s="39"/>
      <c r="UM36" s="40"/>
      <c r="UN36" s="40"/>
      <c r="UO36" s="40"/>
      <c r="UP36" s="40"/>
      <c r="UQ36" s="19"/>
      <c r="UR36" s="19"/>
      <c r="US36" s="18"/>
      <c r="UT36" s="18"/>
      <c r="UU36" s="39"/>
      <c r="UV36" s="39"/>
      <c r="UW36" s="39"/>
      <c r="UX36" s="39"/>
      <c r="UY36" s="40"/>
      <c r="UZ36" s="40"/>
      <c r="VA36" s="40"/>
      <c r="VB36" s="40"/>
      <c r="VC36" s="19"/>
      <c r="VD36" s="19"/>
      <c r="VE36" s="18"/>
      <c r="VF36" s="18"/>
      <c r="VG36" s="39"/>
      <c r="VH36" s="39"/>
      <c r="VI36" s="39"/>
      <c r="VJ36" s="39"/>
      <c r="VK36" s="40"/>
      <c r="VL36" s="40"/>
      <c r="VM36" s="40"/>
      <c r="VN36" s="40"/>
      <c r="VO36" s="19"/>
      <c r="VP36" s="19"/>
      <c r="VQ36" s="18"/>
      <c r="VR36" s="18"/>
      <c r="VS36" s="39"/>
      <c r="VT36" s="39"/>
      <c r="VU36" s="39"/>
      <c r="VV36" s="39"/>
      <c r="VW36" s="40"/>
      <c r="VX36" s="40"/>
      <c r="VY36" s="40"/>
      <c r="VZ36" s="40"/>
      <c r="WA36" s="19"/>
      <c r="WB36" s="19"/>
      <c r="WC36" s="18"/>
      <c r="WD36" s="18"/>
      <c r="WE36" s="39"/>
      <c r="WF36" s="39"/>
      <c r="WG36" s="39"/>
      <c r="WH36" s="39"/>
      <c r="WI36" s="40"/>
      <c r="WJ36" s="40"/>
      <c r="WK36" s="40"/>
      <c r="WL36" s="40"/>
      <c r="WM36" s="19"/>
      <c r="WN36" s="19"/>
      <c r="WO36" s="18"/>
      <c r="WP36" s="18"/>
      <c r="WQ36" s="39"/>
      <c r="WR36" s="39"/>
      <c r="WS36" s="39"/>
      <c r="WT36" s="39"/>
      <c r="WU36" s="40"/>
      <c r="WV36" s="40"/>
      <c r="WW36" s="40"/>
      <c r="WX36" s="40"/>
      <c r="WY36" s="19"/>
      <c r="WZ36" s="19"/>
      <c r="XA36" s="18"/>
      <c r="XB36" s="18"/>
      <c r="XC36" s="39"/>
      <c r="XD36" s="39"/>
      <c r="XE36" s="39"/>
      <c r="XF36" s="39"/>
      <c r="XG36" s="40"/>
      <c r="XH36" s="40"/>
      <c r="XI36" s="40"/>
      <c r="XJ36" s="40"/>
      <c r="XK36" s="19"/>
      <c r="XL36" s="19"/>
      <c r="XM36" s="18"/>
      <c r="XN36" s="18"/>
      <c r="XO36" s="39"/>
      <c r="XP36" s="39"/>
      <c r="XQ36" s="39"/>
      <c r="XR36" s="39"/>
      <c r="XS36" s="40"/>
      <c r="XT36" s="40"/>
      <c r="XU36" s="40"/>
      <c r="XV36" s="40"/>
      <c r="XW36" s="19"/>
      <c r="XX36" s="19"/>
      <c r="XY36" s="18"/>
      <c r="XZ36" s="18"/>
      <c r="YA36" s="39"/>
      <c r="YB36" s="39"/>
      <c r="YC36" s="39"/>
      <c r="YD36" s="39"/>
      <c r="YE36" s="40"/>
      <c r="YF36" s="40"/>
      <c r="YG36" s="40"/>
      <c r="YH36" s="40"/>
      <c r="YI36" s="19"/>
      <c r="YJ36" s="19"/>
      <c r="YK36" s="18"/>
      <c r="YL36" s="18"/>
      <c r="YM36" s="39"/>
      <c r="YN36" s="39"/>
      <c r="YO36" s="39"/>
      <c r="YP36" s="39"/>
      <c r="YQ36" s="40"/>
      <c r="YR36" s="40"/>
      <c r="YS36" s="40"/>
      <c r="YT36" s="40"/>
      <c r="YU36" s="19"/>
      <c r="YV36" s="19"/>
      <c r="YW36" s="18"/>
      <c r="YX36" s="18"/>
      <c r="YY36" s="39"/>
      <c r="YZ36" s="39"/>
      <c r="ZA36" s="39"/>
      <c r="ZB36" s="39"/>
      <c r="ZC36" s="40"/>
      <c r="ZD36" s="40"/>
      <c r="ZE36" s="40"/>
      <c r="ZF36" s="40"/>
      <c r="ZG36" s="19"/>
      <c r="ZH36" s="19"/>
      <c r="ZI36" s="18"/>
      <c r="ZJ36" s="18"/>
      <c r="ZK36" s="39"/>
      <c r="ZL36" s="39"/>
      <c r="ZM36" s="39"/>
      <c r="ZN36" s="39"/>
      <c r="ZO36" s="40"/>
      <c r="ZP36" s="40"/>
      <c r="ZQ36" s="40"/>
      <c r="ZR36" s="40"/>
      <c r="ZS36" s="19"/>
      <c r="ZT36" s="19"/>
      <c r="ZU36" s="18"/>
      <c r="ZV36" s="18"/>
      <c r="ZW36" s="39"/>
      <c r="ZX36" s="39"/>
      <c r="ZY36" s="39"/>
      <c r="ZZ36" s="39"/>
      <c r="AAA36" s="40"/>
      <c r="AAB36" s="40"/>
      <c r="AAC36" s="40"/>
      <c r="AAD36" s="40"/>
      <c r="AAE36" s="19"/>
      <c r="AAF36" s="19"/>
      <c r="AAG36" s="18"/>
      <c r="AAH36" s="18"/>
      <c r="AAI36" s="39"/>
      <c r="AAJ36" s="39"/>
      <c r="AAK36" s="39"/>
      <c r="AAL36" s="39"/>
      <c r="AAM36" s="40"/>
      <c r="AAN36" s="40"/>
      <c r="AAO36" s="40"/>
      <c r="AAP36" s="40"/>
      <c r="AAQ36" s="19"/>
      <c r="AAR36" s="19"/>
      <c r="AAS36" s="18"/>
      <c r="AAT36" s="18"/>
      <c r="AAU36" s="39"/>
      <c r="AAV36" s="39"/>
      <c r="AAW36" s="39"/>
      <c r="AAX36" s="39"/>
      <c r="AAY36" s="40"/>
      <c r="AAZ36" s="40"/>
      <c r="ABA36" s="40"/>
      <c r="ABB36" s="40"/>
      <c r="ABC36" s="19"/>
      <c r="ABD36" s="19"/>
      <c r="ABE36" s="18"/>
      <c r="ABF36" s="18"/>
      <c r="ABG36" s="39"/>
      <c r="ABH36" s="39"/>
      <c r="ABI36" s="39"/>
      <c r="ABJ36" s="39"/>
      <c r="ABK36" s="40"/>
      <c r="ABL36" s="40"/>
      <c r="ABM36" s="40"/>
      <c r="ABN36" s="40"/>
      <c r="ABO36" s="19"/>
      <c r="ABP36" s="19"/>
      <c r="ABQ36" s="18"/>
      <c r="ABR36" s="18"/>
      <c r="ABS36" s="39"/>
      <c r="ABT36" s="39"/>
      <c r="ABU36" s="39"/>
      <c r="ABV36" s="39"/>
      <c r="ABW36" s="40"/>
      <c r="ABX36" s="40"/>
      <c r="ABY36" s="40"/>
      <c r="ABZ36" s="40"/>
      <c r="ACA36" s="19"/>
      <c r="ACB36" s="19"/>
      <c r="ACC36" s="18"/>
      <c r="ACD36" s="18"/>
      <c r="ACE36" s="39"/>
      <c r="ACF36" s="39"/>
      <c r="ACG36" s="39"/>
      <c r="ACH36" s="39"/>
      <c r="ACI36" s="40"/>
      <c r="ACJ36" s="40"/>
      <c r="ACK36" s="40"/>
      <c r="ACL36" s="40"/>
      <c r="ACM36" s="19"/>
      <c r="ACN36" s="19"/>
      <c r="ACO36" s="18"/>
      <c r="ACP36" s="18"/>
      <c r="ACQ36" s="39"/>
      <c r="ACR36" s="39"/>
      <c r="ACS36" s="39"/>
      <c r="ACT36" s="39"/>
      <c r="ACU36" s="40"/>
      <c r="ACV36" s="40"/>
      <c r="ACW36" s="40"/>
      <c r="ACX36" s="40"/>
      <c r="ACY36" s="19"/>
      <c r="ACZ36" s="19"/>
      <c r="ADA36" s="18"/>
      <c r="ADB36" s="18"/>
      <c r="ADC36" s="39"/>
      <c r="ADD36" s="39"/>
      <c r="ADE36" s="39"/>
      <c r="ADF36" s="39"/>
      <c r="ADG36" s="40"/>
      <c r="ADH36" s="40"/>
      <c r="ADI36" s="40"/>
      <c r="ADJ36" s="40"/>
      <c r="ADK36" s="19"/>
      <c r="ADL36" s="19"/>
      <c r="ADM36" s="18"/>
      <c r="ADN36" s="18"/>
      <c r="ADO36" s="39"/>
      <c r="ADP36" s="39"/>
      <c r="ADQ36" s="39"/>
      <c r="ADR36" s="39"/>
      <c r="ADS36" s="40"/>
      <c r="ADT36" s="40"/>
      <c r="ADU36" s="40"/>
      <c r="ADV36" s="40"/>
      <c r="ADW36" s="19"/>
      <c r="ADX36" s="19"/>
      <c r="ADY36" s="18"/>
      <c r="ADZ36" s="18"/>
      <c r="AEA36" s="39"/>
      <c r="AEB36" s="39"/>
      <c r="AEC36" s="39"/>
      <c r="AED36" s="39"/>
      <c r="AEE36" s="40"/>
      <c r="AEF36" s="40"/>
      <c r="AEG36" s="40"/>
      <c r="AEH36" s="40"/>
      <c r="AEI36" s="19"/>
      <c r="AEJ36" s="19"/>
      <c r="AEK36" s="18"/>
      <c r="AEL36" s="18"/>
      <c r="AEM36" s="39"/>
      <c r="AEN36" s="39"/>
      <c r="AEO36" s="39"/>
      <c r="AEP36" s="39"/>
      <c r="AEQ36" s="40"/>
      <c r="AER36" s="40"/>
      <c r="AES36" s="40"/>
      <c r="AET36" s="40"/>
      <c r="AEU36" s="19"/>
      <c r="AEV36" s="19"/>
      <c r="AEW36" s="18"/>
      <c r="AEX36" s="18"/>
      <c r="AEY36" s="39"/>
      <c r="AEZ36" s="39"/>
      <c r="AFA36" s="39"/>
      <c r="AFB36" s="39"/>
      <c r="AFC36" s="40"/>
      <c r="AFD36" s="40"/>
      <c r="AFE36" s="40"/>
      <c r="AFF36" s="40"/>
      <c r="AFG36" s="19"/>
      <c r="AFH36" s="19"/>
      <c r="AFI36" s="18"/>
      <c r="AFJ36" s="18"/>
      <c r="AFK36" s="39"/>
      <c r="AFL36" s="39"/>
      <c r="AFM36" s="39"/>
      <c r="AFN36" s="39"/>
      <c r="AFO36" s="40"/>
      <c r="AFP36" s="40"/>
      <c r="AFQ36" s="40"/>
      <c r="AFR36" s="40"/>
      <c r="AFS36" s="19"/>
      <c r="AFT36" s="19"/>
      <c r="AFU36" s="18"/>
      <c r="AFV36" s="18"/>
      <c r="AFW36" s="39"/>
      <c r="AFX36" s="39"/>
      <c r="AFY36" s="39"/>
      <c r="AFZ36" s="39"/>
      <c r="AGA36" s="40"/>
      <c r="AGB36" s="40"/>
      <c r="AGC36" s="40"/>
      <c r="AGD36" s="40"/>
      <c r="AGE36" s="19"/>
      <c r="AGF36" s="19"/>
      <c r="AGG36" s="18"/>
      <c r="AGH36" s="18"/>
      <c r="AGI36" s="39"/>
      <c r="AGJ36" s="39"/>
      <c r="AGK36" s="39"/>
      <c r="AGL36" s="39"/>
      <c r="AGM36" s="40"/>
      <c r="AGN36" s="40"/>
      <c r="AGO36" s="40"/>
      <c r="AGP36" s="40"/>
      <c r="AGQ36" s="19"/>
      <c r="AGR36" s="19"/>
      <c r="AGS36" s="18"/>
      <c r="AGT36" s="18"/>
      <c r="AGU36" s="39"/>
      <c r="AGV36" s="39"/>
      <c r="AGW36" s="39"/>
      <c r="AGX36" s="39"/>
      <c r="AGY36" s="40"/>
      <c r="AGZ36" s="40"/>
      <c r="AHA36" s="40"/>
      <c r="AHB36" s="40"/>
      <c r="AHC36" s="19"/>
      <c r="AHD36" s="19"/>
      <c r="AHE36" s="18"/>
      <c r="AHF36" s="18"/>
      <c r="AHG36" s="39"/>
      <c r="AHH36" s="39"/>
      <c r="AHI36" s="39"/>
      <c r="AHJ36" s="39"/>
      <c r="AHK36" s="40"/>
      <c r="AHL36" s="40"/>
      <c r="AHM36" s="40"/>
      <c r="AHN36" s="40"/>
      <c r="AHO36" s="19"/>
      <c r="AHP36" s="19"/>
      <c r="AHQ36" s="18"/>
      <c r="AHR36" s="18"/>
      <c r="AHS36" s="39"/>
      <c r="AHT36" s="39"/>
      <c r="AHU36" s="39"/>
      <c r="AHV36" s="39"/>
      <c r="AHW36" s="40"/>
      <c r="AHX36" s="40"/>
      <c r="AHY36" s="40"/>
      <c r="AHZ36" s="40"/>
      <c r="AIA36" s="19"/>
      <c r="AIB36" s="19"/>
      <c r="AIC36" s="18"/>
      <c r="AID36" s="18"/>
      <c r="AIE36" s="39"/>
      <c r="AIF36" s="39"/>
      <c r="AIG36" s="39"/>
      <c r="AIH36" s="39"/>
      <c r="AII36" s="40"/>
      <c r="AIJ36" s="40"/>
      <c r="AIK36" s="40"/>
      <c r="AIL36" s="40"/>
      <c r="AIM36" s="19"/>
      <c r="AIN36" s="19"/>
      <c r="AIO36" s="18"/>
      <c r="AIP36" s="18"/>
      <c r="AIQ36" s="39"/>
      <c r="AIR36" s="39"/>
      <c r="AIS36" s="39"/>
      <c r="AIT36" s="39"/>
      <c r="AIU36" s="40"/>
      <c r="AIV36" s="40"/>
      <c r="AIW36" s="40"/>
      <c r="AIX36" s="40"/>
      <c r="AIY36" s="19"/>
      <c r="AIZ36" s="19"/>
      <c r="AJA36" s="18"/>
      <c r="AJB36" s="18"/>
      <c r="AJC36" s="39"/>
      <c r="AJD36" s="39"/>
      <c r="AJE36" s="39"/>
      <c r="AJF36" s="39"/>
      <c r="AJG36" s="40"/>
      <c r="AJH36" s="40"/>
      <c r="AJI36" s="40"/>
      <c r="AJJ36" s="40"/>
      <c r="AJK36" s="19"/>
      <c r="AJL36" s="19"/>
      <c r="AJM36" s="18"/>
      <c r="AJN36" s="18"/>
      <c r="AJO36" s="39"/>
      <c r="AJP36" s="39"/>
      <c r="AJQ36" s="39"/>
      <c r="AJR36" s="39"/>
      <c r="AJS36" s="40"/>
      <c r="AJT36" s="40"/>
      <c r="AJU36" s="40"/>
      <c r="AJV36" s="40"/>
      <c r="AJW36" s="19"/>
      <c r="AJX36" s="19"/>
      <c r="AJY36" s="18"/>
      <c r="AJZ36" s="18"/>
      <c r="AKA36" s="39"/>
      <c r="AKB36" s="39"/>
      <c r="AKC36" s="39"/>
      <c r="AKD36" s="39"/>
      <c r="AKE36" s="40"/>
      <c r="AKF36" s="40"/>
      <c r="AKG36" s="40"/>
      <c r="AKH36" s="40"/>
      <c r="AKI36" s="19"/>
      <c r="AKJ36" s="19"/>
      <c r="AKK36" s="18"/>
      <c r="AKL36" s="18"/>
      <c r="AKM36" s="39"/>
      <c r="AKN36" s="39"/>
      <c r="AKO36" s="39"/>
      <c r="AKP36" s="39"/>
      <c r="AKQ36" s="40"/>
      <c r="AKR36" s="40"/>
      <c r="AKS36" s="40"/>
      <c r="AKT36" s="40"/>
      <c r="AKU36" s="19"/>
      <c r="AKV36" s="19"/>
      <c r="AKW36" s="18"/>
      <c r="AKX36" s="18"/>
      <c r="AKY36" s="39"/>
      <c r="AKZ36" s="39"/>
      <c r="ALA36" s="39"/>
      <c r="ALB36" s="39"/>
      <c r="ALC36" s="40"/>
      <c r="ALD36" s="40"/>
      <c r="ALE36" s="40"/>
      <c r="ALF36" s="40"/>
      <c r="ALG36" s="19"/>
      <c r="ALH36" s="19"/>
      <c r="ALI36" s="18"/>
      <c r="ALJ36" s="18"/>
      <c r="ALK36" s="39"/>
      <c r="ALL36" s="39"/>
      <c r="ALM36" s="39"/>
      <c r="ALN36" s="39"/>
      <c r="ALO36" s="40"/>
      <c r="ALP36" s="40"/>
      <c r="ALQ36" s="40"/>
      <c r="ALR36" s="40"/>
      <c r="ALS36" s="19"/>
      <c r="ALT36" s="19"/>
      <c r="ALU36" s="18"/>
      <c r="ALV36" s="18"/>
      <c r="ALW36" s="39"/>
      <c r="ALX36" s="39"/>
      <c r="ALY36" s="39"/>
      <c r="ALZ36" s="39"/>
      <c r="AMA36" s="40"/>
      <c r="AMB36" s="40"/>
      <c r="AMC36" s="40"/>
      <c r="AMD36" s="40"/>
      <c r="AME36" s="19"/>
      <c r="AMF36" s="19"/>
      <c r="AMG36" s="18"/>
      <c r="AMH36" s="18"/>
      <c r="AMI36" s="39"/>
      <c r="AMJ36" s="39"/>
      <c r="AMK36" s="39"/>
      <c r="AML36" s="39"/>
      <c r="AMM36" s="40"/>
      <c r="AMN36" s="40"/>
      <c r="AMO36" s="40"/>
      <c r="AMP36" s="40"/>
      <c r="AMQ36" s="19"/>
      <c r="AMR36" s="19"/>
      <c r="AMS36" s="18"/>
      <c r="AMT36" s="18"/>
      <c r="AMU36" s="39"/>
      <c r="AMV36" s="39"/>
      <c r="AMW36" s="39"/>
      <c r="AMX36" s="39"/>
      <c r="AMY36" s="40"/>
      <c r="AMZ36" s="40"/>
      <c r="ANA36" s="40"/>
      <c r="ANB36" s="40"/>
      <c r="ANC36" s="19"/>
      <c r="AND36" s="19"/>
      <c r="ANE36" s="18"/>
      <c r="ANF36" s="18"/>
      <c r="ANG36" s="39"/>
      <c r="ANH36" s="39"/>
      <c r="ANI36" s="39"/>
      <c r="ANJ36" s="39"/>
      <c r="ANK36" s="40"/>
      <c r="ANL36" s="40"/>
      <c r="ANM36" s="40"/>
      <c r="ANN36" s="40"/>
      <c r="ANO36" s="19"/>
      <c r="ANP36" s="19"/>
      <c r="ANQ36" s="18"/>
      <c r="ANR36" s="18"/>
      <c r="ANS36" s="39"/>
      <c r="ANT36" s="39"/>
      <c r="ANU36" s="39"/>
      <c r="ANV36" s="39"/>
      <c r="ANW36" s="40"/>
      <c r="ANX36" s="40"/>
      <c r="ANY36" s="40"/>
      <c r="ANZ36" s="40"/>
      <c r="AOA36" s="19"/>
      <c r="AOB36" s="19"/>
      <c r="AOC36" s="18"/>
      <c r="AOD36" s="18"/>
      <c r="AOE36" s="39"/>
      <c r="AOF36" s="39"/>
      <c r="AOG36" s="39"/>
      <c r="AOH36" s="39"/>
      <c r="AOI36" s="40"/>
      <c r="AOJ36" s="40"/>
      <c r="AOK36" s="40"/>
      <c r="AOL36" s="40"/>
      <c r="AOM36" s="19"/>
      <c r="AON36" s="19"/>
      <c r="AOO36" s="18"/>
      <c r="AOP36" s="18"/>
      <c r="AOQ36" s="39"/>
      <c r="AOR36" s="39"/>
      <c r="AOS36" s="39"/>
      <c r="AOT36" s="39"/>
      <c r="AOU36" s="40"/>
      <c r="AOV36" s="40"/>
      <c r="AOW36" s="40"/>
      <c r="AOX36" s="40"/>
      <c r="AOY36" s="19"/>
      <c r="AOZ36" s="19"/>
      <c r="APA36" s="18"/>
      <c r="APB36" s="18"/>
      <c r="APC36" s="39"/>
      <c r="APD36" s="39"/>
      <c r="APE36" s="39"/>
      <c r="APF36" s="39"/>
      <c r="APG36" s="40"/>
      <c r="APH36" s="40"/>
      <c r="API36" s="40"/>
      <c r="APJ36" s="40"/>
      <c r="APK36" s="19"/>
      <c r="APL36" s="19"/>
      <c r="APM36" s="18"/>
      <c r="APN36" s="18"/>
      <c r="APO36" s="39"/>
      <c r="APP36" s="39"/>
      <c r="APQ36" s="39"/>
      <c r="APR36" s="39"/>
      <c r="APS36" s="40"/>
      <c r="APT36" s="40"/>
      <c r="APU36" s="40"/>
      <c r="APV36" s="40"/>
      <c r="APW36" s="19"/>
      <c r="APX36" s="19"/>
      <c r="APY36" s="18"/>
      <c r="APZ36" s="18"/>
      <c r="AQA36" s="39"/>
      <c r="AQB36" s="39"/>
      <c r="AQC36" s="39"/>
      <c r="AQD36" s="39"/>
      <c r="AQE36" s="40"/>
      <c r="AQF36" s="40"/>
      <c r="AQG36" s="40"/>
      <c r="AQH36" s="40"/>
      <c r="AQI36" s="19"/>
      <c r="AQJ36" s="19"/>
      <c r="AQK36" s="18"/>
      <c r="AQL36" s="18"/>
      <c r="AQM36" s="39"/>
      <c r="AQN36" s="39"/>
      <c r="AQO36" s="39"/>
      <c r="AQP36" s="39"/>
      <c r="AQQ36" s="40"/>
      <c r="AQR36" s="40"/>
      <c r="AQS36" s="40"/>
      <c r="AQT36" s="40"/>
      <c r="AQU36" s="19"/>
      <c r="AQV36" s="19"/>
      <c r="AQW36" s="18"/>
      <c r="AQX36" s="18"/>
      <c r="AQY36" s="39"/>
      <c r="AQZ36" s="39"/>
      <c r="ARA36" s="39"/>
      <c r="ARB36" s="39"/>
      <c r="ARC36" s="40"/>
      <c r="ARD36" s="40"/>
      <c r="ARE36" s="40"/>
      <c r="ARF36" s="40"/>
      <c r="ARG36" s="19"/>
      <c r="ARH36" s="19"/>
      <c r="ARI36" s="18"/>
      <c r="ARJ36" s="18"/>
      <c r="ARK36" s="39"/>
      <c r="ARL36" s="39"/>
      <c r="ARM36" s="39"/>
      <c r="ARN36" s="39"/>
      <c r="ARO36" s="40"/>
      <c r="ARP36" s="40"/>
      <c r="ARQ36" s="40"/>
      <c r="ARR36" s="40"/>
      <c r="ARS36" s="19"/>
      <c r="ART36" s="19"/>
      <c r="ARU36" s="18"/>
      <c r="ARV36" s="18"/>
      <c r="ARW36" s="39"/>
      <c r="ARX36" s="39"/>
      <c r="ARY36" s="39"/>
      <c r="ARZ36" s="39"/>
      <c r="ASA36" s="40"/>
      <c r="ASB36" s="40"/>
      <c r="ASC36" s="40"/>
      <c r="ASD36" s="40"/>
      <c r="ASE36" s="19"/>
      <c r="ASF36" s="19"/>
      <c r="ASG36" s="18"/>
      <c r="ASH36" s="18"/>
      <c r="ASI36" s="39"/>
      <c r="ASJ36" s="39"/>
      <c r="ASK36" s="39"/>
      <c r="ASL36" s="39"/>
      <c r="ASM36" s="40"/>
      <c r="ASN36" s="40"/>
      <c r="ASO36" s="40"/>
      <c r="ASP36" s="40"/>
      <c r="ASQ36" s="19"/>
      <c r="ASR36" s="19"/>
      <c r="ASS36" s="18"/>
      <c r="AST36" s="18"/>
      <c r="ASU36" s="39"/>
      <c r="ASV36" s="39"/>
      <c r="ASW36" s="39"/>
      <c r="ASX36" s="39"/>
      <c r="ASY36" s="40"/>
      <c r="ASZ36" s="40"/>
      <c r="ATA36" s="40"/>
      <c r="ATB36" s="40"/>
      <c r="ATC36" s="19"/>
      <c r="ATD36" s="19"/>
      <c r="ATE36" s="18"/>
      <c r="ATF36" s="18"/>
      <c r="ATG36" s="39"/>
      <c r="ATH36" s="39"/>
      <c r="ATI36" s="39"/>
      <c r="ATJ36" s="39"/>
      <c r="ATK36" s="40"/>
      <c r="ATL36" s="40"/>
      <c r="ATM36" s="40"/>
      <c r="ATN36" s="40"/>
      <c r="ATO36" s="19"/>
      <c r="ATP36" s="19"/>
      <c r="ATQ36" s="18"/>
      <c r="ATR36" s="18"/>
      <c r="ATS36" s="39"/>
      <c r="ATT36" s="39"/>
      <c r="ATU36" s="39"/>
      <c r="ATV36" s="39"/>
      <c r="ATW36" s="40"/>
      <c r="ATX36" s="40"/>
      <c r="ATY36" s="40"/>
      <c r="ATZ36" s="40"/>
      <c r="AUA36" s="19"/>
      <c r="AUB36" s="19"/>
      <c r="AUC36" s="18"/>
      <c r="AUD36" s="18"/>
      <c r="AUE36" s="39"/>
      <c r="AUF36" s="39"/>
      <c r="AUG36" s="39"/>
      <c r="AUH36" s="39"/>
      <c r="AUI36" s="40"/>
      <c r="AUJ36" s="40"/>
      <c r="AUK36" s="40"/>
      <c r="AUL36" s="40"/>
      <c r="AUM36" s="19"/>
      <c r="AUN36" s="19"/>
      <c r="AUO36" s="18"/>
      <c r="AUP36" s="18"/>
      <c r="AUQ36" s="39"/>
      <c r="AUR36" s="39"/>
      <c r="AUS36" s="39"/>
      <c r="AUT36" s="39"/>
      <c r="AUU36" s="40"/>
      <c r="AUV36" s="40"/>
      <c r="AUW36" s="40"/>
      <c r="AUX36" s="40"/>
      <c r="AUY36" s="19"/>
      <c r="AUZ36" s="19"/>
      <c r="AVA36" s="18"/>
      <c r="AVB36" s="18"/>
      <c r="AVC36" s="39"/>
      <c r="AVD36" s="39"/>
      <c r="AVE36" s="39"/>
      <c r="AVF36" s="39"/>
      <c r="AVG36" s="40"/>
      <c r="AVH36" s="40"/>
      <c r="AVI36" s="40"/>
      <c r="AVJ36" s="40"/>
      <c r="AVK36" s="19"/>
      <c r="AVL36" s="19"/>
      <c r="AVM36" s="18"/>
      <c r="AVN36" s="18"/>
      <c r="AVO36" s="39"/>
      <c r="AVP36" s="39"/>
      <c r="AVQ36" s="39"/>
      <c r="AVR36" s="39"/>
      <c r="AVS36" s="40"/>
      <c r="AVT36" s="40"/>
      <c r="AVU36" s="40"/>
      <c r="AVV36" s="40"/>
      <c r="AVW36" s="19"/>
      <c r="AVX36" s="19"/>
      <c r="AVY36" s="18"/>
      <c r="AVZ36" s="18"/>
      <c r="AWA36" s="39"/>
      <c r="AWB36" s="39"/>
      <c r="AWC36" s="39"/>
      <c r="AWD36" s="39"/>
      <c r="AWE36" s="40"/>
      <c r="AWF36" s="40"/>
      <c r="AWG36" s="40"/>
      <c r="AWH36" s="40"/>
      <c r="AWI36" s="19"/>
      <c r="AWJ36" s="19"/>
      <c r="AWK36" s="18"/>
      <c r="AWL36" s="18"/>
      <c r="AWM36" s="39"/>
      <c r="AWN36" s="39"/>
      <c r="AWO36" s="39"/>
      <c r="AWP36" s="39"/>
      <c r="AWQ36" s="40"/>
      <c r="AWR36" s="40"/>
      <c r="AWS36" s="40"/>
      <c r="AWT36" s="40"/>
      <c r="AWU36" s="19"/>
      <c r="AWV36" s="19"/>
      <c r="AWW36" s="18"/>
      <c r="AWX36" s="18"/>
      <c r="AWY36" s="39"/>
      <c r="AWZ36" s="39"/>
      <c r="AXA36" s="39"/>
      <c r="AXB36" s="39"/>
      <c r="AXC36" s="40"/>
      <c r="AXD36" s="40"/>
      <c r="AXE36" s="40"/>
      <c r="AXF36" s="40"/>
      <c r="AXG36" s="19"/>
      <c r="AXH36" s="19"/>
      <c r="AXI36" s="18"/>
      <c r="AXJ36" s="18"/>
      <c r="AXK36" s="39"/>
      <c r="AXL36" s="39"/>
      <c r="AXM36" s="39"/>
      <c r="AXN36" s="39"/>
      <c r="AXO36" s="40"/>
      <c r="AXP36" s="40"/>
      <c r="AXQ36" s="40"/>
      <c r="AXR36" s="40"/>
      <c r="AXS36" s="19"/>
      <c r="AXT36" s="19"/>
      <c r="AXU36" s="18"/>
      <c r="AXV36" s="18"/>
      <c r="AXW36" s="39"/>
      <c r="AXX36" s="39"/>
      <c r="AXY36" s="39"/>
      <c r="AXZ36" s="39"/>
      <c r="AYA36" s="40"/>
      <c r="AYB36" s="40"/>
      <c r="AYC36" s="40"/>
      <c r="AYD36" s="40"/>
      <c r="AYE36" s="19"/>
      <c r="AYF36" s="19"/>
      <c r="AYG36" s="18"/>
      <c r="AYH36" s="18"/>
      <c r="AYI36" s="39"/>
      <c r="AYJ36" s="39"/>
      <c r="AYK36" s="39"/>
      <c r="AYL36" s="39"/>
      <c r="AYM36" s="40"/>
      <c r="AYN36" s="40"/>
      <c r="AYO36" s="40"/>
      <c r="AYP36" s="40"/>
      <c r="AYQ36" s="19"/>
      <c r="AYR36" s="19"/>
      <c r="AYS36" s="18"/>
      <c r="AYT36" s="18"/>
      <c r="AYU36" s="39"/>
      <c r="AYV36" s="39"/>
      <c r="AYW36" s="39"/>
      <c r="AYX36" s="39"/>
      <c r="AYY36" s="40"/>
      <c r="AYZ36" s="40"/>
      <c r="AZA36" s="40"/>
      <c r="AZB36" s="40"/>
      <c r="AZC36" s="19"/>
      <c r="AZD36" s="19"/>
      <c r="AZE36" s="18"/>
      <c r="AZF36" s="18"/>
      <c r="AZG36" s="39"/>
      <c r="AZH36" s="39"/>
      <c r="AZI36" s="39"/>
      <c r="AZJ36" s="39"/>
      <c r="AZK36" s="40"/>
      <c r="AZL36" s="40"/>
      <c r="AZM36" s="40"/>
      <c r="AZN36" s="40"/>
      <c r="AZO36" s="19"/>
      <c r="AZP36" s="19"/>
      <c r="AZQ36" s="18"/>
      <c r="AZR36" s="18"/>
      <c r="AZS36" s="39"/>
      <c r="AZT36" s="39"/>
      <c r="AZU36" s="39"/>
      <c r="AZV36" s="39"/>
      <c r="AZW36" s="40"/>
      <c r="AZX36" s="40"/>
      <c r="AZY36" s="40"/>
      <c r="AZZ36" s="40"/>
      <c r="BAA36" s="19"/>
      <c r="BAB36" s="19"/>
      <c r="BAC36" s="18"/>
      <c r="BAD36" s="18"/>
      <c r="BAE36" s="39"/>
      <c r="BAF36" s="39"/>
      <c r="BAG36" s="39"/>
      <c r="BAH36" s="39"/>
      <c r="BAI36" s="40"/>
      <c r="BAJ36" s="40"/>
      <c r="BAK36" s="40"/>
      <c r="BAL36" s="40"/>
      <c r="BAM36" s="19"/>
      <c r="BAN36" s="19"/>
      <c r="BAO36" s="18"/>
      <c r="BAP36" s="18"/>
      <c r="BAQ36" s="39"/>
      <c r="BAR36" s="39"/>
      <c r="BAS36" s="39"/>
      <c r="BAT36" s="39"/>
      <c r="BAU36" s="40"/>
      <c r="BAV36" s="40"/>
      <c r="BAW36" s="40"/>
      <c r="BAX36" s="40"/>
      <c r="BAY36" s="19"/>
      <c r="BAZ36" s="19"/>
      <c r="BBA36" s="18"/>
      <c r="BBB36" s="18"/>
      <c r="BBC36" s="39"/>
      <c r="BBD36" s="39"/>
      <c r="BBE36" s="39"/>
      <c r="BBF36" s="39"/>
      <c r="BBG36" s="40"/>
      <c r="BBH36" s="40"/>
      <c r="BBI36" s="40"/>
      <c r="BBJ36" s="40"/>
      <c r="BBK36" s="19"/>
      <c r="BBL36" s="19"/>
      <c r="BBM36" s="18"/>
      <c r="BBN36" s="18"/>
      <c r="BBO36" s="39"/>
      <c r="BBP36" s="39"/>
      <c r="BBQ36" s="39"/>
      <c r="BBR36" s="39"/>
      <c r="BBS36" s="40"/>
      <c r="BBT36" s="40"/>
      <c r="BBU36" s="40"/>
      <c r="BBV36" s="40"/>
      <c r="BBW36" s="19"/>
      <c r="BBX36" s="19"/>
      <c r="BBY36" s="18"/>
      <c r="BBZ36" s="18"/>
      <c r="BCA36" s="39"/>
      <c r="BCB36" s="39"/>
      <c r="BCC36" s="39"/>
      <c r="BCD36" s="39"/>
      <c r="BCE36" s="40"/>
      <c r="BCF36" s="40"/>
      <c r="BCG36" s="40"/>
      <c r="BCH36" s="40"/>
      <c r="BCI36" s="19"/>
      <c r="BCJ36" s="19"/>
      <c r="BCK36" s="18"/>
      <c r="BCL36" s="18"/>
      <c r="BCM36" s="39"/>
      <c r="BCN36" s="39"/>
      <c r="BCO36" s="39"/>
      <c r="BCP36" s="39"/>
      <c r="BCQ36" s="40"/>
      <c r="BCR36" s="40"/>
      <c r="BCS36" s="40"/>
      <c r="BCT36" s="40"/>
      <c r="BCU36" s="19"/>
      <c r="BCV36" s="19"/>
      <c r="BCW36" s="18"/>
      <c r="BCX36" s="18"/>
      <c r="BCY36" s="39"/>
      <c r="BCZ36" s="39"/>
      <c r="BDA36" s="39"/>
      <c r="BDB36" s="39"/>
      <c r="BDC36" s="40"/>
      <c r="BDD36" s="40"/>
      <c r="BDE36" s="40"/>
      <c r="BDF36" s="40"/>
      <c r="BDG36" s="19"/>
      <c r="BDH36" s="19"/>
      <c r="BDI36" s="18"/>
      <c r="BDJ36" s="18"/>
      <c r="BDK36" s="39"/>
      <c r="BDL36" s="39"/>
      <c r="BDM36" s="39"/>
      <c r="BDN36" s="39"/>
      <c r="BDO36" s="40"/>
      <c r="BDP36" s="40"/>
      <c r="BDQ36" s="40"/>
      <c r="BDR36" s="40"/>
      <c r="BDS36" s="19"/>
      <c r="BDT36" s="19"/>
      <c r="BDU36" s="18"/>
      <c r="BDV36" s="18"/>
      <c r="BDW36" s="39"/>
      <c r="BDX36" s="39"/>
      <c r="BDY36" s="39"/>
      <c r="BDZ36" s="39"/>
      <c r="BEA36" s="40"/>
      <c r="BEB36" s="40"/>
      <c r="BEC36" s="40"/>
      <c r="BED36" s="40"/>
      <c r="BEE36" s="19"/>
      <c r="BEF36" s="19"/>
      <c r="BEG36" s="18"/>
      <c r="BEH36" s="18"/>
      <c r="BEI36" s="39"/>
      <c r="BEJ36" s="39"/>
      <c r="BEK36" s="39"/>
      <c r="BEL36" s="39"/>
      <c r="BEM36" s="40"/>
      <c r="BEN36" s="40"/>
      <c r="BEO36" s="40"/>
      <c r="BEP36" s="40"/>
      <c r="BEQ36" s="19"/>
      <c r="BER36" s="19"/>
      <c r="BES36" s="18"/>
      <c r="BET36" s="18"/>
      <c r="BEU36" s="39"/>
      <c r="BEV36" s="39"/>
      <c r="BEW36" s="39"/>
      <c r="BEX36" s="39"/>
      <c r="BEY36" s="40"/>
      <c r="BEZ36" s="40"/>
      <c r="BFA36" s="40"/>
      <c r="BFB36" s="40"/>
      <c r="BFC36" s="19"/>
      <c r="BFD36" s="19"/>
      <c r="BFE36" s="18"/>
      <c r="BFF36" s="18"/>
      <c r="BFG36" s="39"/>
      <c r="BFH36" s="39"/>
      <c r="BFI36" s="39"/>
      <c r="BFJ36" s="39"/>
      <c r="BFK36" s="40"/>
      <c r="BFL36" s="40"/>
      <c r="BFM36" s="40"/>
      <c r="BFN36" s="40"/>
      <c r="BFO36" s="19"/>
      <c r="BFP36" s="19"/>
      <c r="BFQ36" s="18"/>
      <c r="BFR36" s="18"/>
      <c r="BFS36" s="39"/>
      <c r="BFT36" s="39"/>
      <c r="BFU36" s="39"/>
      <c r="BFV36" s="39"/>
      <c r="BFW36" s="40"/>
      <c r="BFX36" s="40"/>
      <c r="BFY36" s="40"/>
      <c r="BFZ36" s="40"/>
      <c r="BGA36" s="19"/>
      <c r="BGB36" s="19"/>
      <c r="BGC36" s="18"/>
      <c r="BGD36" s="18"/>
      <c r="BGE36" s="39"/>
      <c r="BGF36" s="39"/>
      <c r="BGG36" s="39"/>
      <c r="BGH36" s="39"/>
      <c r="BGI36" s="40"/>
      <c r="BGJ36" s="40"/>
      <c r="BGK36" s="40"/>
      <c r="BGL36" s="40"/>
      <c r="BGM36" s="19"/>
      <c r="BGN36" s="19"/>
      <c r="BGO36" s="18"/>
      <c r="BGP36" s="18"/>
      <c r="BGQ36" s="39"/>
      <c r="BGR36" s="39"/>
      <c r="BGS36" s="39"/>
      <c r="BGT36" s="39"/>
      <c r="BGU36" s="40"/>
      <c r="BGV36" s="40"/>
      <c r="BGW36" s="40"/>
      <c r="BGX36" s="40"/>
      <c r="BGY36" s="19"/>
      <c r="BGZ36" s="19"/>
      <c r="BHA36" s="18"/>
      <c r="BHB36" s="18"/>
      <c r="BHC36" s="39"/>
      <c r="BHD36" s="39"/>
      <c r="BHE36" s="39"/>
      <c r="BHF36" s="39"/>
      <c r="BHG36" s="40"/>
      <c r="BHH36" s="40"/>
      <c r="BHI36" s="40"/>
      <c r="BHJ36" s="40"/>
      <c r="BHK36" s="19"/>
      <c r="BHL36" s="19"/>
      <c r="BHM36" s="18"/>
      <c r="BHN36" s="18"/>
      <c r="BHO36" s="39"/>
      <c r="BHP36" s="39"/>
      <c r="BHQ36" s="39"/>
      <c r="BHR36" s="39"/>
      <c r="BHS36" s="40"/>
      <c r="BHT36" s="40"/>
      <c r="BHU36" s="40"/>
      <c r="BHV36" s="40"/>
      <c r="BHW36" s="19"/>
      <c r="BHX36" s="19"/>
      <c r="BHY36" s="18"/>
      <c r="BHZ36" s="18"/>
      <c r="BIA36" s="39"/>
      <c r="BIB36" s="39"/>
      <c r="BIC36" s="39"/>
      <c r="BID36" s="39"/>
      <c r="BIE36" s="40"/>
      <c r="BIF36" s="40"/>
      <c r="BIG36" s="40"/>
      <c r="BIH36" s="40"/>
      <c r="BII36" s="19"/>
      <c r="BIJ36" s="19"/>
      <c r="BIK36" s="18"/>
      <c r="BIL36" s="18"/>
      <c r="BIM36" s="39"/>
      <c r="BIN36" s="39"/>
      <c r="BIO36" s="39"/>
      <c r="BIP36" s="39"/>
      <c r="BIQ36" s="40"/>
      <c r="BIR36" s="40"/>
      <c r="BIS36" s="40"/>
      <c r="BIT36" s="40"/>
      <c r="BIU36" s="19"/>
      <c r="BIV36" s="19"/>
      <c r="BIW36" s="18"/>
      <c r="BIX36" s="18"/>
      <c r="BIY36" s="39"/>
      <c r="BIZ36" s="39"/>
      <c r="BJA36" s="39"/>
      <c r="BJB36" s="39"/>
      <c r="BJC36" s="40"/>
      <c r="BJD36" s="40"/>
      <c r="BJE36" s="40"/>
      <c r="BJF36" s="40"/>
      <c r="BJG36" s="19"/>
      <c r="BJH36" s="19"/>
      <c r="BJI36" s="18"/>
      <c r="BJJ36" s="18"/>
      <c r="BJK36" s="39"/>
      <c r="BJL36" s="39"/>
      <c r="BJM36" s="39"/>
      <c r="BJN36" s="39"/>
      <c r="BJO36" s="40"/>
      <c r="BJP36" s="40"/>
      <c r="BJQ36" s="40"/>
      <c r="BJR36" s="40"/>
      <c r="BJS36" s="19"/>
      <c r="BJT36" s="19"/>
      <c r="BJU36" s="18"/>
      <c r="BJV36" s="18"/>
      <c r="BJW36" s="39"/>
      <c r="BJX36" s="39"/>
      <c r="BJY36" s="39"/>
      <c r="BJZ36" s="39"/>
      <c r="BKA36" s="40"/>
      <c r="BKB36" s="40"/>
      <c r="BKC36" s="40"/>
      <c r="BKD36" s="40"/>
      <c r="BKE36" s="19"/>
      <c r="BKF36" s="19"/>
      <c r="BKG36" s="18"/>
      <c r="BKH36" s="18"/>
      <c r="BKI36" s="39"/>
      <c r="BKJ36" s="39"/>
      <c r="BKK36" s="39"/>
      <c r="BKL36" s="39"/>
      <c r="BKM36" s="40"/>
      <c r="BKN36" s="40"/>
      <c r="BKO36" s="40"/>
      <c r="BKP36" s="40"/>
      <c r="BKQ36" s="19"/>
      <c r="BKR36" s="19"/>
      <c r="BKS36" s="18"/>
      <c r="BKT36" s="18"/>
      <c r="BKU36" s="39"/>
      <c r="BKV36" s="39"/>
      <c r="BKW36" s="39"/>
      <c r="BKX36" s="39"/>
      <c r="BKY36" s="40"/>
      <c r="BKZ36" s="40"/>
      <c r="BLA36" s="40"/>
      <c r="BLB36" s="40"/>
      <c r="BLC36" s="19"/>
      <c r="BLD36" s="19"/>
      <c r="BLE36" s="18"/>
      <c r="BLF36" s="18"/>
      <c r="BLG36" s="39"/>
      <c r="BLH36" s="39"/>
      <c r="BLI36" s="39"/>
      <c r="BLJ36" s="39"/>
      <c r="BLK36" s="40"/>
      <c r="BLL36" s="40"/>
      <c r="BLM36" s="40"/>
      <c r="BLN36" s="40"/>
      <c r="BLO36" s="19"/>
      <c r="BLP36" s="19"/>
      <c r="BLQ36" s="18"/>
      <c r="BLR36" s="18"/>
      <c r="BLS36" s="39"/>
      <c r="BLT36" s="39"/>
      <c r="BLU36" s="39"/>
      <c r="BLV36" s="39"/>
      <c r="BLW36" s="40"/>
      <c r="BLX36" s="40"/>
      <c r="BLY36" s="40"/>
      <c r="BLZ36" s="40"/>
      <c r="BMA36" s="19"/>
      <c r="BMB36" s="19"/>
      <c r="BMC36" s="18"/>
      <c r="BMD36" s="18"/>
      <c r="BME36" s="39"/>
      <c r="BMF36" s="39"/>
      <c r="BMG36" s="39"/>
      <c r="BMH36" s="39"/>
      <c r="BMI36" s="40"/>
      <c r="BMJ36" s="40"/>
      <c r="BMK36" s="40"/>
      <c r="BML36" s="40"/>
      <c r="BMM36" s="19"/>
      <c r="BMN36" s="19"/>
      <c r="BMO36" s="18"/>
      <c r="BMP36" s="18"/>
      <c r="BMQ36" s="39"/>
      <c r="BMR36" s="39"/>
      <c r="BMS36" s="39"/>
      <c r="BMT36" s="39"/>
      <c r="BMU36" s="40"/>
      <c r="BMV36" s="40"/>
      <c r="BMW36" s="40"/>
      <c r="BMX36" s="40"/>
      <c r="BMY36" s="19"/>
      <c r="BMZ36" s="19"/>
      <c r="BNA36" s="18"/>
      <c r="BNB36" s="18"/>
      <c r="BNC36" s="39"/>
      <c r="BND36" s="39"/>
      <c r="BNE36" s="39"/>
      <c r="BNF36" s="39"/>
      <c r="BNG36" s="40"/>
      <c r="BNH36" s="40"/>
      <c r="BNI36" s="40"/>
      <c r="BNJ36" s="40"/>
      <c r="BNK36" s="19"/>
      <c r="BNL36" s="19"/>
      <c r="BNM36" s="18"/>
      <c r="BNN36" s="18"/>
      <c r="BNO36" s="39"/>
      <c r="BNP36" s="39"/>
      <c r="BNQ36" s="39"/>
      <c r="BNR36" s="39"/>
      <c r="BNS36" s="40"/>
      <c r="BNT36" s="40"/>
      <c r="BNU36" s="40"/>
      <c r="BNV36" s="40"/>
      <c r="BNW36" s="19"/>
      <c r="BNX36" s="19"/>
      <c r="BNY36" s="18"/>
      <c r="BNZ36" s="18"/>
      <c r="BOA36" s="39"/>
      <c r="BOB36" s="39"/>
      <c r="BOC36" s="39"/>
      <c r="BOD36" s="39"/>
      <c r="BOE36" s="40"/>
      <c r="BOF36" s="40"/>
      <c r="BOG36" s="40"/>
      <c r="BOH36" s="40"/>
      <c r="BOI36" s="19"/>
      <c r="BOJ36" s="19"/>
      <c r="BOK36" s="18"/>
      <c r="BOL36" s="18"/>
      <c r="BOM36" s="39"/>
      <c r="BON36" s="39"/>
      <c r="BOO36" s="39"/>
      <c r="BOP36" s="39"/>
      <c r="BOQ36" s="40"/>
      <c r="BOR36" s="40"/>
      <c r="BOS36" s="40"/>
      <c r="BOT36" s="40"/>
      <c r="BOU36" s="19"/>
      <c r="BOV36" s="19"/>
      <c r="BOW36" s="18"/>
      <c r="BOX36" s="18"/>
      <c r="BOY36" s="39"/>
      <c r="BOZ36" s="39"/>
      <c r="BPA36" s="39"/>
      <c r="BPB36" s="39"/>
      <c r="BPC36" s="40"/>
      <c r="BPD36" s="40"/>
      <c r="BPE36" s="40"/>
      <c r="BPF36" s="40"/>
      <c r="BPG36" s="19"/>
      <c r="BPH36" s="19"/>
      <c r="BPI36" s="18"/>
      <c r="BPJ36" s="18"/>
      <c r="BPK36" s="39"/>
      <c r="BPL36" s="39"/>
      <c r="BPM36" s="39"/>
      <c r="BPN36" s="39"/>
      <c r="BPO36" s="40"/>
      <c r="BPP36" s="40"/>
      <c r="BPQ36" s="40"/>
      <c r="BPR36" s="40"/>
      <c r="BPS36" s="19"/>
      <c r="BPT36" s="19"/>
      <c r="BPU36" s="18"/>
      <c r="BPV36" s="18"/>
      <c r="BPW36" s="39"/>
      <c r="BPX36" s="39"/>
      <c r="BPY36" s="39"/>
      <c r="BPZ36" s="39"/>
      <c r="BQA36" s="40"/>
      <c r="BQB36" s="40"/>
      <c r="BQC36" s="40"/>
      <c r="BQD36" s="40"/>
      <c r="BQE36" s="19"/>
      <c r="BQF36" s="19"/>
      <c r="BQG36" s="18"/>
      <c r="BQH36" s="18"/>
      <c r="BQI36" s="39"/>
      <c r="BQJ36" s="39"/>
      <c r="BQK36" s="39"/>
      <c r="BQL36" s="39"/>
      <c r="BQM36" s="40"/>
      <c r="BQN36" s="40"/>
      <c r="BQO36" s="40"/>
      <c r="BQP36" s="40"/>
      <c r="BQQ36" s="19"/>
      <c r="BQR36" s="19"/>
      <c r="BQS36" s="18"/>
      <c r="BQT36" s="18"/>
      <c r="BQU36" s="39"/>
      <c r="BQV36" s="39"/>
      <c r="BQW36" s="39"/>
      <c r="BQX36" s="39"/>
      <c r="BQY36" s="40"/>
      <c r="BQZ36" s="40"/>
      <c r="BRA36" s="40"/>
      <c r="BRB36" s="40"/>
      <c r="BRC36" s="19"/>
      <c r="BRD36" s="19"/>
      <c r="BRE36" s="18"/>
      <c r="BRF36" s="18"/>
      <c r="BRG36" s="39"/>
      <c r="BRH36" s="39"/>
      <c r="BRI36" s="39"/>
      <c r="BRJ36" s="39"/>
      <c r="BRK36" s="40"/>
      <c r="BRL36" s="40"/>
      <c r="BRM36" s="40"/>
      <c r="BRN36" s="40"/>
      <c r="BRO36" s="19"/>
      <c r="BRP36" s="19"/>
      <c r="BRQ36" s="18"/>
      <c r="BRR36" s="18"/>
      <c r="BRS36" s="39"/>
      <c r="BRT36" s="39"/>
      <c r="BRU36" s="39"/>
      <c r="BRV36" s="39"/>
      <c r="BRW36" s="40"/>
      <c r="BRX36" s="40"/>
      <c r="BRY36" s="40"/>
      <c r="BRZ36" s="40"/>
      <c r="BSA36" s="19"/>
      <c r="BSB36" s="19"/>
      <c r="BSC36" s="18"/>
      <c r="BSD36" s="18"/>
      <c r="BSE36" s="39"/>
      <c r="BSF36" s="39"/>
      <c r="BSG36" s="39"/>
      <c r="BSH36" s="39"/>
      <c r="BSI36" s="40"/>
      <c r="BSJ36" s="40"/>
      <c r="BSK36" s="40"/>
      <c r="BSL36" s="40"/>
      <c r="BSM36" s="19"/>
      <c r="BSN36" s="19"/>
      <c r="BSO36" s="18"/>
      <c r="BSP36" s="18"/>
      <c r="BSQ36" s="39"/>
      <c r="BSR36" s="39"/>
      <c r="BSS36" s="39"/>
      <c r="BST36" s="39"/>
      <c r="BSU36" s="40"/>
      <c r="BSV36" s="40"/>
      <c r="BSW36" s="40"/>
      <c r="BSX36" s="40"/>
      <c r="BSY36" s="19"/>
      <c r="BSZ36" s="19"/>
      <c r="BTA36" s="18"/>
      <c r="BTB36" s="18"/>
      <c r="BTC36" s="39"/>
      <c r="BTD36" s="39"/>
      <c r="BTE36" s="39"/>
      <c r="BTF36" s="39"/>
      <c r="BTG36" s="40"/>
      <c r="BTH36" s="40"/>
      <c r="BTI36" s="40"/>
      <c r="BTJ36" s="40"/>
      <c r="BTK36" s="19"/>
      <c r="BTL36" s="19"/>
      <c r="BTM36" s="18"/>
      <c r="BTN36" s="18"/>
      <c r="BTO36" s="39"/>
      <c r="BTP36" s="39"/>
      <c r="BTQ36" s="39"/>
      <c r="BTR36" s="39"/>
      <c r="BTS36" s="40"/>
      <c r="BTT36" s="40"/>
      <c r="BTU36" s="40"/>
      <c r="BTV36" s="40"/>
      <c r="BTW36" s="19"/>
      <c r="BTX36" s="19"/>
      <c r="BTY36" s="18"/>
      <c r="BTZ36" s="18"/>
      <c r="BUA36" s="39"/>
      <c r="BUB36" s="39"/>
      <c r="BUC36" s="39"/>
      <c r="BUD36" s="39"/>
      <c r="BUE36" s="40"/>
      <c r="BUF36" s="40"/>
      <c r="BUG36" s="40"/>
      <c r="BUH36" s="40"/>
      <c r="BUI36" s="19"/>
      <c r="BUJ36" s="19"/>
      <c r="BUK36" s="18"/>
      <c r="BUL36" s="18"/>
      <c r="BUM36" s="39"/>
      <c r="BUN36" s="39"/>
      <c r="BUO36" s="39"/>
      <c r="BUP36" s="39"/>
      <c r="BUQ36" s="40"/>
      <c r="BUR36" s="40"/>
      <c r="BUS36" s="40"/>
      <c r="BUT36" s="40"/>
      <c r="BUU36" s="19"/>
      <c r="BUV36" s="19"/>
      <c r="BUW36" s="18"/>
      <c r="BUX36" s="18"/>
      <c r="BUY36" s="39"/>
      <c r="BUZ36" s="39"/>
      <c r="BVA36" s="39"/>
      <c r="BVB36" s="39"/>
      <c r="BVC36" s="40"/>
      <c r="BVD36" s="40"/>
      <c r="BVE36" s="40"/>
      <c r="BVF36" s="40"/>
      <c r="BVG36" s="19"/>
      <c r="BVH36" s="19"/>
      <c r="BVI36" s="18"/>
      <c r="BVJ36" s="18"/>
      <c r="BVK36" s="39"/>
      <c r="BVL36" s="39"/>
      <c r="BVM36" s="39"/>
      <c r="BVN36" s="39"/>
      <c r="BVO36" s="40"/>
      <c r="BVP36" s="40"/>
      <c r="BVQ36" s="40"/>
      <c r="BVR36" s="40"/>
      <c r="BVS36" s="19"/>
      <c r="BVT36" s="19"/>
      <c r="BVU36" s="18"/>
      <c r="BVV36" s="18"/>
      <c r="BVW36" s="39"/>
      <c r="BVX36" s="39"/>
      <c r="BVY36" s="39"/>
      <c r="BVZ36" s="39"/>
      <c r="BWA36" s="40"/>
      <c r="BWB36" s="40"/>
      <c r="BWC36" s="40"/>
      <c r="BWD36" s="40"/>
      <c r="BWE36" s="19"/>
      <c r="BWF36" s="19"/>
      <c r="BWG36" s="18"/>
      <c r="BWH36" s="18"/>
      <c r="BWI36" s="39"/>
      <c r="BWJ36" s="39"/>
      <c r="BWK36" s="39"/>
      <c r="BWL36" s="39"/>
      <c r="BWM36" s="40"/>
      <c r="BWN36" s="40"/>
      <c r="BWO36" s="40"/>
      <c r="BWP36" s="40"/>
      <c r="BWQ36" s="19"/>
      <c r="BWR36" s="19"/>
      <c r="BWS36" s="18"/>
      <c r="BWT36" s="18"/>
      <c r="BWU36" s="39"/>
      <c r="BWV36" s="39"/>
      <c r="BWW36" s="39"/>
      <c r="BWX36" s="39"/>
      <c r="BWY36" s="40"/>
      <c r="BWZ36" s="40"/>
      <c r="BXA36" s="40"/>
      <c r="BXB36" s="40"/>
      <c r="BXC36" s="19"/>
      <c r="BXD36" s="19"/>
      <c r="BXE36" s="18"/>
      <c r="BXF36" s="18"/>
      <c r="BXG36" s="39"/>
      <c r="BXH36" s="39"/>
      <c r="BXI36" s="39"/>
      <c r="BXJ36" s="39"/>
      <c r="BXK36" s="40"/>
      <c r="BXL36" s="40"/>
      <c r="BXM36" s="40"/>
      <c r="BXN36" s="40"/>
      <c r="BXO36" s="19"/>
      <c r="BXP36" s="19"/>
      <c r="BXQ36" s="18"/>
      <c r="BXR36" s="18"/>
      <c r="BXS36" s="39"/>
      <c r="BXT36" s="39"/>
      <c r="BXU36" s="39"/>
      <c r="BXV36" s="39"/>
      <c r="BXW36" s="40"/>
      <c r="BXX36" s="40"/>
      <c r="BXY36" s="40"/>
      <c r="BXZ36" s="40"/>
      <c r="BYA36" s="19"/>
      <c r="BYB36" s="19"/>
      <c r="BYC36" s="18"/>
      <c r="BYD36" s="18"/>
      <c r="BYE36" s="39"/>
      <c r="BYF36" s="39"/>
      <c r="BYG36" s="39"/>
      <c r="BYH36" s="39"/>
      <c r="BYI36" s="40"/>
      <c r="BYJ36" s="40"/>
      <c r="BYK36" s="40"/>
      <c r="BYL36" s="40"/>
      <c r="BYM36" s="19"/>
      <c r="BYN36" s="19"/>
      <c r="BYO36" s="18"/>
      <c r="BYP36" s="18"/>
      <c r="BYQ36" s="39"/>
      <c r="BYR36" s="39"/>
      <c r="BYS36" s="39"/>
      <c r="BYT36" s="39"/>
      <c r="BYU36" s="40"/>
      <c r="BYV36" s="40"/>
      <c r="BYW36" s="40"/>
      <c r="BYX36" s="40"/>
      <c r="BYY36" s="19"/>
      <c r="BYZ36" s="19"/>
      <c r="BZA36" s="18"/>
      <c r="BZB36" s="18"/>
      <c r="BZC36" s="39"/>
      <c r="BZD36" s="39"/>
      <c r="BZE36" s="39"/>
      <c r="BZF36" s="39"/>
      <c r="BZG36" s="40"/>
      <c r="BZH36" s="40"/>
      <c r="BZI36" s="40"/>
      <c r="BZJ36" s="40"/>
      <c r="BZK36" s="19"/>
      <c r="BZL36" s="19"/>
      <c r="BZM36" s="18"/>
      <c r="BZN36" s="18"/>
      <c r="BZO36" s="39"/>
      <c r="BZP36" s="39"/>
      <c r="BZQ36" s="39"/>
      <c r="BZR36" s="39"/>
      <c r="BZS36" s="40"/>
      <c r="BZT36" s="40"/>
      <c r="BZU36" s="40"/>
      <c r="BZV36" s="40"/>
      <c r="BZW36" s="19"/>
      <c r="BZX36" s="19"/>
      <c r="BZY36" s="18"/>
      <c r="BZZ36" s="18"/>
      <c r="CAA36" s="39"/>
      <c r="CAB36" s="39"/>
      <c r="CAC36" s="39"/>
      <c r="CAD36" s="39"/>
      <c r="CAE36" s="40"/>
      <c r="CAF36" s="40"/>
      <c r="CAG36" s="40"/>
      <c r="CAH36" s="40"/>
      <c r="CAI36" s="19"/>
      <c r="CAJ36" s="19"/>
      <c r="CAK36" s="18"/>
      <c r="CAL36" s="18"/>
      <c r="CAM36" s="39"/>
      <c r="CAN36" s="39"/>
      <c r="CAO36" s="39"/>
      <c r="CAP36" s="39"/>
      <c r="CAQ36" s="40"/>
      <c r="CAR36" s="40"/>
      <c r="CAS36" s="40"/>
      <c r="CAT36" s="40"/>
      <c r="CAU36" s="19"/>
      <c r="CAV36" s="19"/>
      <c r="CAW36" s="18"/>
      <c r="CAX36" s="18"/>
      <c r="CAY36" s="39"/>
      <c r="CAZ36" s="39"/>
      <c r="CBA36" s="39"/>
      <c r="CBB36" s="39"/>
      <c r="CBC36" s="40"/>
      <c r="CBD36" s="40"/>
      <c r="CBE36" s="40"/>
      <c r="CBF36" s="40"/>
      <c r="CBG36" s="19"/>
      <c r="CBH36" s="19"/>
      <c r="CBI36" s="18"/>
      <c r="CBJ36" s="18"/>
      <c r="CBK36" s="39"/>
      <c r="CBL36" s="39"/>
      <c r="CBM36" s="39"/>
      <c r="CBN36" s="39"/>
      <c r="CBO36" s="40"/>
      <c r="CBP36" s="40"/>
      <c r="CBQ36" s="40"/>
      <c r="CBR36" s="40"/>
      <c r="CBS36" s="19"/>
      <c r="CBT36" s="19"/>
      <c r="CBU36" s="18"/>
      <c r="CBV36" s="18"/>
      <c r="CBW36" s="39"/>
      <c r="CBX36" s="39"/>
      <c r="CBY36" s="39"/>
      <c r="CBZ36" s="39"/>
      <c r="CCA36" s="40"/>
      <c r="CCB36" s="40"/>
      <c r="CCC36" s="40"/>
      <c r="CCD36" s="40"/>
      <c r="CCE36" s="19"/>
      <c r="CCF36" s="19"/>
      <c r="CCG36" s="18"/>
      <c r="CCH36" s="18"/>
      <c r="CCI36" s="39"/>
      <c r="CCJ36" s="39"/>
      <c r="CCK36" s="39"/>
      <c r="CCL36" s="39"/>
      <c r="CCM36" s="40"/>
      <c r="CCN36" s="40"/>
      <c r="CCO36" s="40"/>
      <c r="CCP36" s="40"/>
      <c r="CCQ36" s="19"/>
      <c r="CCR36" s="19"/>
      <c r="CCS36" s="18"/>
      <c r="CCT36" s="18"/>
      <c r="CCU36" s="39"/>
      <c r="CCV36" s="39"/>
      <c r="CCW36" s="39"/>
      <c r="CCX36" s="39"/>
      <c r="CCY36" s="40"/>
      <c r="CCZ36" s="40"/>
      <c r="CDA36" s="40"/>
      <c r="CDB36" s="40"/>
      <c r="CDC36" s="19"/>
      <c r="CDD36" s="19"/>
      <c r="CDE36" s="18"/>
      <c r="CDF36" s="18"/>
      <c r="CDG36" s="39"/>
      <c r="CDH36" s="39"/>
      <c r="CDI36" s="39"/>
      <c r="CDJ36" s="39"/>
      <c r="CDK36" s="40"/>
      <c r="CDL36" s="40"/>
      <c r="CDM36" s="40"/>
      <c r="CDN36" s="40"/>
      <c r="CDO36" s="19"/>
      <c r="CDP36" s="19"/>
      <c r="CDQ36" s="18"/>
      <c r="CDR36" s="18"/>
      <c r="CDS36" s="39"/>
      <c r="CDT36" s="39"/>
      <c r="CDU36" s="39"/>
      <c r="CDV36" s="39"/>
      <c r="CDW36" s="40"/>
      <c r="CDX36" s="40"/>
      <c r="CDY36" s="40"/>
      <c r="CDZ36" s="40"/>
      <c r="CEA36" s="19"/>
      <c r="CEB36" s="19"/>
      <c r="CEC36" s="18"/>
      <c r="CED36" s="18"/>
      <c r="CEE36" s="39"/>
      <c r="CEF36" s="39"/>
      <c r="CEG36" s="39"/>
      <c r="CEH36" s="39"/>
      <c r="CEI36" s="40"/>
      <c r="CEJ36" s="40"/>
      <c r="CEK36" s="40"/>
      <c r="CEL36" s="40"/>
      <c r="CEM36" s="19"/>
      <c r="CEN36" s="19"/>
      <c r="CEO36" s="18"/>
      <c r="CEP36" s="18"/>
      <c r="CEQ36" s="39"/>
      <c r="CER36" s="39"/>
      <c r="CES36" s="39"/>
      <c r="CET36" s="39"/>
      <c r="CEU36" s="40"/>
      <c r="CEV36" s="40"/>
      <c r="CEW36" s="40"/>
      <c r="CEX36" s="40"/>
      <c r="CEY36" s="19"/>
      <c r="CEZ36" s="19"/>
      <c r="CFA36" s="18"/>
      <c r="CFB36" s="18"/>
      <c r="CFC36" s="39"/>
      <c r="CFD36" s="39"/>
      <c r="CFE36" s="39"/>
      <c r="CFF36" s="39"/>
      <c r="CFG36" s="40"/>
      <c r="CFH36" s="40"/>
      <c r="CFI36" s="40"/>
      <c r="CFJ36" s="40"/>
      <c r="CFK36" s="19"/>
      <c r="CFL36" s="19"/>
      <c r="CFM36" s="18"/>
      <c r="CFN36" s="18"/>
      <c r="CFO36" s="39"/>
      <c r="CFP36" s="39"/>
      <c r="CFQ36" s="39"/>
      <c r="CFR36" s="39"/>
      <c r="CFS36" s="40"/>
      <c r="CFT36" s="40"/>
      <c r="CFU36" s="40"/>
      <c r="CFV36" s="40"/>
      <c r="CFW36" s="19"/>
      <c r="CFX36" s="19"/>
      <c r="CFY36" s="18"/>
      <c r="CFZ36" s="18"/>
      <c r="CGA36" s="39"/>
      <c r="CGB36" s="39"/>
      <c r="CGC36" s="39"/>
      <c r="CGD36" s="39"/>
      <c r="CGE36" s="40"/>
      <c r="CGF36" s="40"/>
      <c r="CGG36" s="40"/>
      <c r="CGH36" s="40"/>
      <c r="CGI36" s="19"/>
      <c r="CGJ36" s="19"/>
      <c r="CGK36" s="18"/>
      <c r="CGL36" s="18"/>
      <c r="CGM36" s="39"/>
      <c r="CGN36" s="39"/>
      <c r="CGO36" s="39"/>
      <c r="CGP36" s="39"/>
      <c r="CGQ36" s="40"/>
      <c r="CGR36" s="40"/>
      <c r="CGS36" s="40"/>
      <c r="CGT36" s="40"/>
      <c r="CGU36" s="19"/>
      <c r="CGV36" s="19"/>
      <c r="CGW36" s="18"/>
      <c r="CGX36" s="18"/>
      <c r="CGY36" s="39"/>
      <c r="CGZ36" s="39"/>
      <c r="CHA36" s="39"/>
      <c r="CHB36" s="39"/>
      <c r="CHC36" s="40"/>
      <c r="CHD36" s="40"/>
      <c r="CHE36" s="40"/>
      <c r="CHF36" s="40"/>
      <c r="CHG36" s="19"/>
      <c r="CHH36" s="19"/>
      <c r="CHI36" s="18"/>
      <c r="CHJ36" s="18"/>
      <c r="CHK36" s="39"/>
      <c r="CHL36" s="39"/>
      <c r="CHM36" s="39"/>
      <c r="CHN36" s="39"/>
      <c r="CHO36" s="40"/>
      <c r="CHP36" s="40"/>
      <c r="CHQ36" s="40"/>
      <c r="CHR36" s="40"/>
      <c r="CHS36" s="19"/>
      <c r="CHT36" s="19"/>
      <c r="CHU36" s="18"/>
      <c r="CHV36" s="18"/>
      <c r="CHW36" s="39"/>
      <c r="CHX36" s="39"/>
      <c r="CHY36" s="39"/>
      <c r="CHZ36" s="39"/>
      <c r="CIA36" s="40"/>
      <c r="CIB36" s="40"/>
      <c r="CIC36" s="40"/>
      <c r="CID36" s="40"/>
      <c r="CIE36" s="19"/>
      <c r="CIF36" s="19"/>
      <c r="CIG36" s="18"/>
      <c r="CIH36" s="18"/>
      <c r="CII36" s="39"/>
      <c r="CIJ36" s="39"/>
      <c r="CIK36" s="39"/>
      <c r="CIL36" s="39"/>
      <c r="CIM36" s="40"/>
      <c r="CIN36" s="40"/>
      <c r="CIO36" s="40"/>
      <c r="CIP36" s="40"/>
      <c r="CIQ36" s="19"/>
      <c r="CIR36" s="19"/>
      <c r="CIS36" s="18"/>
      <c r="CIT36" s="18"/>
      <c r="CIU36" s="39"/>
      <c r="CIV36" s="39"/>
      <c r="CIW36" s="39"/>
      <c r="CIX36" s="39"/>
      <c r="CIY36" s="40"/>
      <c r="CIZ36" s="40"/>
      <c r="CJA36" s="40"/>
      <c r="CJB36" s="40"/>
      <c r="CJC36" s="19"/>
      <c r="CJD36" s="19"/>
      <c r="CJE36" s="18"/>
      <c r="CJF36" s="18"/>
      <c r="CJG36" s="39"/>
      <c r="CJH36" s="39"/>
      <c r="CJI36" s="39"/>
      <c r="CJJ36" s="39"/>
      <c r="CJK36" s="40"/>
      <c r="CJL36" s="40"/>
      <c r="CJM36" s="40"/>
      <c r="CJN36" s="40"/>
      <c r="CJO36" s="19"/>
      <c r="CJP36" s="19"/>
      <c r="CJQ36" s="18"/>
      <c r="CJR36" s="18"/>
      <c r="CJS36" s="39"/>
      <c r="CJT36" s="39"/>
      <c r="CJU36" s="39"/>
      <c r="CJV36" s="39"/>
      <c r="CJW36" s="40"/>
      <c r="CJX36" s="40"/>
      <c r="CJY36" s="40"/>
      <c r="CJZ36" s="40"/>
      <c r="CKA36" s="19"/>
      <c r="CKB36" s="19"/>
      <c r="CKC36" s="18"/>
      <c r="CKD36" s="18"/>
      <c r="CKE36" s="39"/>
      <c r="CKF36" s="39"/>
      <c r="CKG36" s="39"/>
      <c r="CKH36" s="39"/>
      <c r="CKI36" s="40"/>
      <c r="CKJ36" s="40"/>
      <c r="CKK36" s="40"/>
      <c r="CKL36" s="40"/>
      <c r="CKM36" s="19"/>
      <c r="CKN36" s="19"/>
      <c r="CKO36" s="18"/>
      <c r="CKP36" s="18"/>
      <c r="CKQ36" s="39"/>
      <c r="CKR36" s="39"/>
      <c r="CKS36" s="39"/>
      <c r="CKT36" s="39"/>
      <c r="CKU36" s="40"/>
      <c r="CKV36" s="40"/>
      <c r="CKW36" s="40"/>
      <c r="CKX36" s="40"/>
      <c r="CKY36" s="19"/>
      <c r="CKZ36" s="19"/>
      <c r="CLA36" s="18"/>
      <c r="CLB36" s="18"/>
      <c r="CLC36" s="39"/>
      <c r="CLD36" s="39"/>
      <c r="CLE36" s="39"/>
      <c r="CLF36" s="39"/>
      <c r="CLG36" s="40"/>
      <c r="CLH36" s="40"/>
      <c r="CLI36" s="40"/>
      <c r="CLJ36" s="40"/>
      <c r="CLK36" s="19"/>
      <c r="CLL36" s="19"/>
      <c r="CLM36" s="18"/>
      <c r="CLN36" s="18"/>
      <c r="CLO36" s="39"/>
      <c r="CLP36" s="39"/>
      <c r="CLQ36" s="39"/>
      <c r="CLR36" s="39"/>
      <c r="CLS36" s="40"/>
      <c r="CLT36" s="40"/>
      <c r="CLU36" s="40"/>
      <c r="CLV36" s="40"/>
      <c r="CLW36" s="19"/>
      <c r="CLX36" s="19"/>
      <c r="CLY36" s="18"/>
      <c r="CLZ36" s="18"/>
      <c r="CMA36" s="39"/>
      <c r="CMB36" s="39"/>
      <c r="CMC36" s="39"/>
      <c r="CMD36" s="39"/>
      <c r="CME36" s="40"/>
      <c r="CMF36" s="40"/>
      <c r="CMG36" s="40"/>
      <c r="CMH36" s="40"/>
      <c r="CMI36" s="19"/>
      <c r="CMJ36" s="19"/>
      <c r="CMK36" s="18"/>
      <c r="CML36" s="18"/>
      <c r="CMM36" s="39"/>
      <c r="CMN36" s="39"/>
      <c r="CMO36" s="39"/>
      <c r="CMP36" s="39"/>
      <c r="CMQ36" s="40"/>
      <c r="CMR36" s="40"/>
      <c r="CMS36" s="40"/>
      <c r="CMT36" s="40"/>
      <c r="CMU36" s="19"/>
      <c r="CMV36" s="19"/>
      <c r="CMW36" s="18"/>
      <c r="CMX36" s="18"/>
      <c r="CMY36" s="39"/>
      <c r="CMZ36" s="39"/>
      <c r="CNA36" s="39"/>
      <c r="CNB36" s="39"/>
      <c r="CNC36" s="40"/>
      <c r="CND36" s="40"/>
      <c r="CNE36" s="40"/>
      <c r="CNF36" s="40"/>
      <c r="CNG36" s="19"/>
      <c r="CNH36" s="19"/>
      <c r="CNI36" s="18"/>
      <c r="CNJ36" s="18"/>
      <c r="CNK36" s="39"/>
      <c r="CNL36" s="39"/>
      <c r="CNM36" s="39"/>
      <c r="CNN36" s="39"/>
      <c r="CNO36" s="40"/>
      <c r="CNP36" s="40"/>
      <c r="CNQ36" s="40"/>
      <c r="CNR36" s="40"/>
      <c r="CNS36" s="19"/>
      <c r="CNT36" s="19"/>
      <c r="CNU36" s="18"/>
      <c r="CNV36" s="18"/>
      <c r="CNW36" s="39"/>
      <c r="CNX36" s="39"/>
      <c r="CNY36" s="39"/>
      <c r="CNZ36" s="39"/>
      <c r="COA36" s="40"/>
      <c r="COB36" s="40"/>
      <c r="COC36" s="40"/>
      <c r="COD36" s="40"/>
      <c r="COE36" s="19"/>
      <c r="COF36" s="19"/>
      <c r="COG36" s="18"/>
      <c r="COH36" s="18"/>
      <c r="COI36" s="39"/>
      <c r="COJ36" s="39"/>
      <c r="COK36" s="39"/>
      <c r="COL36" s="39"/>
      <c r="COM36" s="40"/>
      <c r="CON36" s="40"/>
      <c r="COO36" s="40"/>
      <c r="COP36" s="40"/>
      <c r="COQ36" s="19"/>
      <c r="COR36" s="19"/>
      <c r="COS36" s="18"/>
      <c r="COT36" s="18"/>
      <c r="COU36" s="39"/>
      <c r="COV36" s="39"/>
      <c r="COW36" s="39"/>
      <c r="COX36" s="39"/>
      <c r="COY36" s="40"/>
      <c r="COZ36" s="40"/>
      <c r="CPA36" s="40"/>
      <c r="CPB36" s="40"/>
      <c r="CPC36" s="19"/>
      <c r="CPD36" s="19"/>
      <c r="CPE36" s="18"/>
      <c r="CPF36" s="18"/>
      <c r="CPG36" s="39"/>
      <c r="CPH36" s="39"/>
      <c r="CPI36" s="39"/>
      <c r="CPJ36" s="39"/>
      <c r="CPK36" s="40"/>
      <c r="CPL36" s="40"/>
      <c r="CPM36" s="40"/>
      <c r="CPN36" s="40"/>
      <c r="CPO36" s="19"/>
      <c r="CPP36" s="19"/>
      <c r="CPQ36" s="18"/>
      <c r="CPR36" s="18"/>
      <c r="CPS36" s="39"/>
      <c r="CPT36" s="39"/>
      <c r="CPU36" s="39"/>
      <c r="CPV36" s="39"/>
      <c r="CPW36" s="40"/>
      <c r="CPX36" s="40"/>
      <c r="CPY36" s="40"/>
      <c r="CPZ36" s="40"/>
      <c r="CQA36" s="19"/>
      <c r="CQB36" s="19"/>
      <c r="CQC36" s="18"/>
      <c r="CQD36" s="18"/>
      <c r="CQE36" s="39"/>
      <c r="CQF36" s="39"/>
      <c r="CQG36" s="39"/>
      <c r="CQH36" s="39"/>
      <c r="CQI36" s="40"/>
      <c r="CQJ36" s="40"/>
      <c r="CQK36" s="40"/>
      <c r="CQL36" s="40"/>
      <c r="CQM36" s="19"/>
      <c r="CQN36" s="19"/>
      <c r="CQO36" s="18"/>
      <c r="CQP36" s="18"/>
      <c r="CQQ36" s="39"/>
      <c r="CQR36" s="39"/>
      <c r="CQS36" s="39"/>
      <c r="CQT36" s="39"/>
      <c r="CQU36" s="40"/>
      <c r="CQV36" s="40"/>
      <c r="CQW36" s="40"/>
      <c r="CQX36" s="40"/>
      <c r="CQY36" s="19"/>
      <c r="CQZ36" s="19"/>
      <c r="CRA36" s="18"/>
      <c r="CRB36" s="18"/>
      <c r="CRC36" s="39"/>
      <c r="CRD36" s="39"/>
      <c r="CRE36" s="39"/>
      <c r="CRF36" s="39"/>
      <c r="CRG36" s="40"/>
      <c r="CRH36" s="40"/>
      <c r="CRI36" s="40"/>
      <c r="CRJ36" s="40"/>
      <c r="CRK36" s="19"/>
      <c r="CRL36" s="19"/>
      <c r="CRM36" s="18"/>
      <c r="CRN36" s="18"/>
      <c r="CRO36" s="39"/>
      <c r="CRP36" s="39"/>
      <c r="CRQ36" s="39"/>
      <c r="CRR36" s="39"/>
      <c r="CRS36" s="40"/>
      <c r="CRT36" s="40"/>
      <c r="CRU36" s="40"/>
      <c r="CRV36" s="40"/>
      <c r="CRW36" s="19"/>
      <c r="CRX36" s="19"/>
      <c r="CRY36" s="18"/>
      <c r="CRZ36" s="18"/>
      <c r="CSA36" s="39"/>
      <c r="CSB36" s="39"/>
      <c r="CSC36" s="39"/>
      <c r="CSD36" s="39"/>
      <c r="CSE36" s="40"/>
      <c r="CSF36" s="40"/>
      <c r="CSG36" s="40"/>
      <c r="CSH36" s="40"/>
      <c r="CSI36" s="19"/>
      <c r="CSJ36" s="19"/>
      <c r="CSK36" s="18"/>
      <c r="CSL36" s="18"/>
      <c r="CSM36" s="39"/>
      <c r="CSN36" s="39"/>
      <c r="CSO36" s="39"/>
      <c r="CSP36" s="39"/>
      <c r="CSQ36" s="40"/>
      <c r="CSR36" s="40"/>
      <c r="CSS36" s="40"/>
      <c r="CST36" s="40"/>
      <c r="CSU36" s="19"/>
      <c r="CSV36" s="19"/>
      <c r="CSW36" s="18"/>
      <c r="CSX36" s="18"/>
      <c r="CSY36" s="39"/>
      <c r="CSZ36" s="39"/>
      <c r="CTA36" s="39"/>
      <c r="CTB36" s="39"/>
      <c r="CTC36" s="40"/>
      <c r="CTD36" s="40"/>
      <c r="CTE36" s="40"/>
      <c r="CTF36" s="40"/>
      <c r="CTG36" s="19"/>
      <c r="CTH36" s="19"/>
      <c r="CTI36" s="18"/>
      <c r="CTJ36" s="18"/>
      <c r="CTK36" s="39"/>
      <c r="CTL36" s="39"/>
      <c r="CTM36" s="39"/>
      <c r="CTN36" s="39"/>
      <c r="CTO36" s="40"/>
      <c r="CTP36" s="40"/>
      <c r="CTQ36" s="40"/>
      <c r="CTR36" s="40"/>
      <c r="CTS36" s="19"/>
      <c r="CTT36" s="19"/>
      <c r="CTU36" s="18"/>
      <c r="CTV36" s="18"/>
      <c r="CTW36" s="39"/>
      <c r="CTX36" s="39"/>
      <c r="CTY36" s="39"/>
      <c r="CTZ36" s="39"/>
      <c r="CUA36" s="40"/>
      <c r="CUB36" s="40"/>
      <c r="CUC36" s="40"/>
      <c r="CUD36" s="40"/>
      <c r="CUE36" s="19"/>
      <c r="CUF36" s="19"/>
      <c r="CUG36" s="18"/>
      <c r="CUH36" s="18"/>
      <c r="CUI36" s="39"/>
      <c r="CUJ36" s="39"/>
      <c r="CUK36" s="39"/>
      <c r="CUL36" s="39"/>
      <c r="CUM36" s="40"/>
      <c r="CUN36" s="40"/>
      <c r="CUO36" s="40"/>
      <c r="CUP36" s="40"/>
      <c r="CUQ36" s="19"/>
      <c r="CUR36" s="19"/>
      <c r="CUS36" s="18"/>
      <c r="CUT36" s="18"/>
      <c r="CUU36" s="39"/>
      <c r="CUV36" s="39"/>
      <c r="CUW36" s="39"/>
      <c r="CUX36" s="39"/>
      <c r="CUY36" s="40"/>
      <c r="CUZ36" s="40"/>
      <c r="CVA36" s="40"/>
      <c r="CVB36" s="40"/>
      <c r="CVC36" s="19"/>
      <c r="CVD36" s="19"/>
      <c r="CVE36" s="18"/>
      <c r="CVF36" s="18"/>
      <c r="CVG36" s="39"/>
      <c r="CVH36" s="39"/>
      <c r="CVI36" s="39"/>
      <c r="CVJ36" s="39"/>
      <c r="CVK36" s="40"/>
      <c r="CVL36" s="40"/>
      <c r="CVM36" s="40"/>
      <c r="CVN36" s="40"/>
      <c r="CVO36" s="19"/>
      <c r="CVP36" s="19"/>
      <c r="CVQ36" s="18"/>
      <c r="CVR36" s="18"/>
      <c r="CVS36" s="39"/>
      <c r="CVT36" s="39"/>
      <c r="CVU36" s="39"/>
      <c r="CVV36" s="39"/>
      <c r="CVW36" s="40"/>
      <c r="CVX36" s="40"/>
      <c r="CVY36" s="40"/>
      <c r="CVZ36" s="40"/>
      <c r="CWA36" s="19"/>
      <c r="CWB36" s="19"/>
      <c r="CWC36" s="18"/>
      <c r="CWD36" s="18"/>
      <c r="CWE36" s="39"/>
      <c r="CWF36" s="39"/>
      <c r="CWG36" s="39"/>
      <c r="CWH36" s="39"/>
      <c r="CWI36" s="40"/>
      <c r="CWJ36" s="40"/>
      <c r="CWK36" s="40"/>
      <c r="CWL36" s="40"/>
      <c r="CWM36" s="19"/>
      <c r="CWN36" s="19"/>
      <c r="CWO36" s="18"/>
      <c r="CWP36" s="18"/>
      <c r="CWQ36" s="39"/>
      <c r="CWR36" s="39"/>
      <c r="CWS36" s="39"/>
      <c r="CWT36" s="39"/>
      <c r="CWU36" s="40"/>
      <c r="CWV36" s="40"/>
      <c r="CWW36" s="40"/>
      <c r="CWX36" s="40"/>
      <c r="CWY36" s="19"/>
      <c r="CWZ36" s="19"/>
      <c r="CXA36" s="18"/>
      <c r="CXB36" s="18"/>
      <c r="CXC36" s="39"/>
      <c r="CXD36" s="39"/>
      <c r="CXE36" s="39"/>
      <c r="CXF36" s="39"/>
      <c r="CXG36" s="40"/>
      <c r="CXH36" s="40"/>
      <c r="CXI36" s="40"/>
      <c r="CXJ36" s="40"/>
      <c r="CXK36" s="19"/>
      <c r="CXL36" s="19"/>
      <c r="CXM36" s="18"/>
      <c r="CXN36" s="18"/>
      <c r="CXO36" s="39"/>
      <c r="CXP36" s="39"/>
      <c r="CXQ36" s="39"/>
      <c r="CXR36" s="39"/>
      <c r="CXS36" s="40"/>
      <c r="CXT36" s="40"/>
      <c r="CXU36" s="40"/>
      <c r="CXV36" s="40"/>
      <c r="CXW36" s="19"/>
      <c r="CXX36" s="19"/>
      <c r="CXY36" s="18"/>
      <c r="CXZ36" s="18"/>
      <c r="CYA36" s="39"/>
      <c r="CYB36" s="39"/>
      <c r="CYC36" s="39"/>
      <c r="CYD36" s="39"/>
      <c r="CYE36" s="40"/>
      <c r="CYF36" s="40"/>
      <c r="CYG36" s="40"/>
      <c r="CYH36" s="40"/>
      <c r="CYI36" s="19"/>
      <c r="CYJ36" s="19"/>
      <c r="CYK36" s="18"/>
      <c r="CYL36" s="18"/>
      <c r="CYM36" s="39"/>
      <c r="CYN36" s="39"/>
      <c r="CYO36" s="39"/>
      <c r="CYP36" s="39"/>
      <c r="CYQ36" s="40"/>
      <c r="CYR36" s="40"/>
      <c r="CYS36" s="40"/>
      <c r="CYT36" s="40"/>
      <c r="CYU36" s="19"/>
      <c r="CYV36" s="19"/>
      <c r="CYW36" s="18"/>
      <c r="CYX36" s="18"/>
      <c r="CYY36" s="39"/>
      <c r="CYZ36" s="39"/>
      <c r="CZA36" s="39"/>
      <c r="CZB36" s="39"/>
      <c r="CZC36" s="40"/>
      <c r="CZD36" s="40"/>
      <c r="CZE36" s="40"/>
      <c r="CZF36" s="40"/>
      <c r="CZG36" s="19"/>
      <c r="CZH36" s="19"/>
      <c r="CZI36" s="18"/>
      <c r="CZJ36" s="18"/>
      <c r="CZK36" s="39"/>
      <c r="CZL36" s="39"/>
      <c r="CZM36" s="39"/>
      <c r="CZN36" s="39"/>
      <c r="CZO36" s="40"/>
      <c r="CZP36" s="40"/>
      <c r="CZQ36" s="40"/>
      <c r="CZR36" s="40"/>
      <c r="CZS36" s="19"/>
      <c r="CZT36" s="19"/>
      <c r="CZU36" s="18"/>
      <c r="CZV36" s="18"/>
      <c r="CZW36" s="39"/>
      <c r="CZX36" s="39"/>
      <c r="CZY36" s="39"/>
      <c r="CZZ36" s="39"/>
      <c r="DAA36" s="40"/>
      <c r="DAB36" s="40"/>
      <c r="DAC36" s="40"/>
      <c r="DAD36" s="40"/>
      <c r="DAE36" s="19"/>
      <c r="DAF36" s="19"/>
      <c r="DAG36" s="18"/>
      <c r="DAH36" s="18"/>
      <c r="DAI36" s="39"/>
      <c r="DAJ36" s="39"/>
      <c r="DAK36" s="39"/>
      <c r="DAL36" s="39"/>
      <c r="DAM36" s="40"/>
      <c r="DAN36" s="40"/>
      <c r="DAO36" s="40"/>
      <c r="DAP36" s="40"/>
      <c r="DAQ36" s="19"/>
      <c r="DAR36" s="19"/>
      <c r="DAS36" s="18"/>
      <c r="DAT36" s="18"/>
      <c r="DAU36" s="39"/>
      <c r="DAV36" s="39"/>
      <c r="DAW36" s="39"/>
      <c r="DAX36" s="39"/>
      <c r="DAY36" s="40"/>
      <c r="DAZ36" s="40"/>
      <c r="DBA36" s="40"/>
      <c r="DBB36" s="40"/>
      <c r="DBC36" s="19"/>
      <c r="DBD36" s="19"/>
      <c r="DBE36" s="18"/>
      <c r="DBF36" s="18"/>
      <c r="DBG36" s="39"/>
      <c r="DBH36" s="39"/>
      <c r="DBI36" s="39"/>
      <c r="DBJ36" s="39"/>
      <c r="DBK36" s="40"/>
      <c r="DBL36" s="40"/>
      <c r="DBM36" s="40"/>
      <c r="DBN36" s="40"/>
      <c r="DBO36" s="19"/>
      <c r="DBP36" s="19"/>
      <c r="DBQ36" s="18"/>
      <c r="DBR36" s="18"/>
      <c r="DBS36" s="39"/>
      <c r="DBT36" s="39"/>
      <c r="DBU36" s="39"/>
      <c r="DBV36" s="39"/>
      <c r="DBW36" s="40"/>
      <c r="DBX36" s="40"/>
      <c r="DBY36" s="40"/>
      <c r="DBZ36" s="40"/>
      <c r="DCA36" s="19"/>
      <c r="DCB36" s="19"/>
      <c r="DCC36" s="18"/>
      <c r="DCD36" s="18"/>
      <c r="DCE36" s="39"/>
      <c r="DCF36" s="39"/>
      <c r="DCG36" s="39"/>
      <c r="DCH36" s="39"/>
      <c r="DCI36" s="40"/>
      <c r="DCJ36" s="40"/>
      <c r="DCK36" s="40"/>
      <c r="DCL36" s="40"/>
      <c r="DCM36" s="19"/>
      <c r="DCN36" s="19"/>
      <c r="DCO36" s="18"/>
      <c r="DCP36" s="18"/>
      <c r="DCQ36" s="39"/>
      <c r="DCR36" s="39"/>
      <c r="DCS36" s="39"/>
      <c r="DCT36" s="39"/>
      <c r="DCU36" s="40"/>
      <c r="DCV36" s="40"/>
      <c r="DCW36" s="40"/>
      <c r="DCX36" s="40"/>
      <c r="DCY36" s="19"/>
      <c r="DCZ36" s="19"/>
      <c r="DDA36" s="18"/>
      <c r="DDB36" s="18"/>
      <c r="DDC36" s="39"/>
      <c r="DDD36" s="39"/>
      <c r="DDE36" s="39"/>
      <c r="DDF36" s="39"/>
      <c r="DDG36" s="40"/>
      <c r="DDH36" s="40"/>
      <c r="DDI36" s="40"/>
      <c r="DDJ36" s="40"/>
      <c r="DDK36" s="19"/>
      <c r="DDL36" s="19"/>
      <c r="DDM36" s="18"/>
      <c r="DDN36" s="18"/>
      <c r="DDO36" s="39"/>
      <c r="DDP36" s="39"/>
      <c r="DDQ36" s="39"/>
      <c r="DDR36" s="39"/>
      <c r="DDS36" s="40"/>
      <c r="DDT36" s="40"/>
      <c r="DDU36" s="40"/>
      <c r="DDV36" s="40"/>
      <c r="DDW36" s="19"/>
      <c r="DDX36" s="19"/>
      <c r="DDY36" s="18"/>
      <c r="DDZ36" s="18"/>
      <c r="DEA36" s="39"/>
      <c r="DEB36" s="39"/>
      <c r="DEC36" s="39"/>
      <c r="DED36" s="39"/>
      <c r="DEE36" s="40"/>
      <c r="DEF36" s="40"/>
      <c r="DEG36" s="40"/>
      <c r="DEH36" s="40"/>
      <c r="DEI36" s="19"/>
      <c r="DEJ36" s="19"/>
      <c r="DEK36" s="18"/>
      <c r="DEL36" s="18"/>
      <c r="DEM36" s="39"/>
      <c r="DEN36" s="39"/>
      <c r="DEO36" s="39"/>
      <c r="DEP36" s="39"/>
      <c r="DEQ36" s="40"/>
      <c r="DER36" s="40"/>
      <c r="DES36" s="40"/>
      <c r="DET36" s="40"/>
      <c r="DEU36" s="19"/>
      <c r="DEV36" s="19"/>
      <c r="DEW36" s="18"/>
      <c r="DEX36" s="18"/>
      <c r="DEY36" s="39"/>
      <c r="DEZ36" s="39"/>
      <c r="DFA36" s="39"/>
      <c r="DFB36" s="39"/>
      <c r="DFC36" s="40"/>
      <c r="DFD36" s="40"/>
      <c r="DFE36" s="40"/>
      <c r="DFF36" s="40"/>
      <c r="DFG36" s="19"/>
      <c r="DFH36" s="19"/>
      <c r="DFI36" s="18"/>
      <c r="DFJ36" s="18"/>
      <c r="DFK36" s="39"/>
      <c r="DFL36" s="39"/>
      <c r="DFM36" s="39"/>
      <c r="DFN36" s="39"/>
      <c r="DFO36" s="40"/>
      <c r="DFP36" s="40"/>
      <c r="DFQ36" s="40"/>
      <c r="DFR36" s="40"/>
      <c r="DFS36" s="19"/>
      <c r="DFT36" s="19"/>
      <c r="DFU36" s="18"/>
      <c r="DFV36" s="18"/>
      <c r="DFW36" s="39"/>
      <c r="DFX36" s="39"/>
      <c r="DFY36" s="39"/>
      <c r="DFZ36" s="39"/>
      <c r="DGA36" s="40"/>
      <c r="DGB36" s="40"/>
      <c r="DGC36" s="40"/>
      <c r="DGD36" s="40"/>
      <c r="DGE36" s="19"/>
      <c r="DGF36" s="19"/>
      <c r="DGG36" s="18"/>
      <c r="DGH36" s="18"/>
      <c r="DGI36" s="39"/>
      <c r="DGJ36" s="39"/>
      <c r="DGK36" s="39"/>
      <c r="DGL36" s="39"/>
      <c r="DGM36" s="40"/>
      <c r="DGN36" s="40"/>
      <c r="DGO36" s="40"/>
      <c r="DGP36" s="40"/>
      <c r="DGQ36" s="19"/>
      <c r="DGR36" s="19"/>
      <c r="DGS36" s="18"/>
      <c r="DGT36" s="18"/>
      <c r="DGU36" s="39"/>
      <c r="DGV36" s="39"/>
      <c r="DGW36" s="39"/>
      <c r="DGX36" s="39"/>
      <c r="DGY36" s="40"/>
      <c r="DGZ36" s="40"/>
      <c r="DHA36" s="40"/>
      <c r="DHB36" s="40"/>
      <c r="DHC36" s="19"/>
      <c r="DHD36" s="19"/>
      <c r="DHE36" s="18"/>
      <c r="DHF36" s="18"/>
      <c r="DHG36" s="39"/>
      <c r="DHH36" s="39"/>
      <c r="DHI36" s="39"/>
      <c r="DHJ36" s="39"/>
      <c r="DHK36" s="40"/>
      <c r="DHL36" s="40"/>
      <c r="DHM36" s="40"/>
      <c r="DHN36" s="40"/>
      <c r="DHO36" s="19"/>
      <c r="DHP36" s="19"/>
      <c r="DHQ36" s="18"/>
      <c r="DHR36" s="18"/>
      <c r="DHS36" s="39"/>
      <c r="DHT36" s="39"/>
      <c r="DHU36" s="39"/>
      <c r="DHV36" s="39"/>
      <c r="DHW36" s="40"/>
      <c r="DHX36" s="40"/>
      <c r="DHY36" s="40"/>
      <c r="DHZ36" s="40"/>
      <c r="DIA36" s="19"/>
      <c r="DIB36" s="19"/>
      <c r="DIC36" s="18"/>
      <c r="DID36" s="18"/>
      <c r="DIE36" s="39"/>
      <c r="DIF36" s="39"/>
      <c r="DIG36" s="39"/>
      <c r="DIH36" s="39"/>
      <c r="DII36" s="40"/>
      <c r="DIJ36" s="40"/>
      <c r="DIK36" s="40"/>
      <c r="DIL36" s="40"/>
      <c r="DIM36" s="19"/>
      <c r="DIN36" s="19"/>
      <c r="DIO36" s="18"/>
      <c r="DIP36" s="18"/>
      <c r="DIQ36" s="39"/>
      <c r="DIR36" s="39"/>
      <c r="DIS36" s="39"/>
      <c r="DIT36" s="39"/>
      <c r="DIU36" s="40"/>
      <c r="DIV36" s="40"/>
      <c r="DIW36" s="40"/>
      <c r="DIX36" s="40"/>
      <c r="DIY36" s="19"/>
      <c r="DIZ36" s="19"/>
      <c r="DJA36" s="18"/>
      <c r="DJB36" s="18"/>
      <c r="DJC36" s="39"/>
      <c r="DJD36" s="39"/>
      <c r="DJE36" s="39"/>
      <c r="DJF36" s="39"/>
      <c r="DJG36" s="40"/>
      <c r="DJH36" s="40"/>
      <c r="DJI36" s="40"/>
      <c r="DJJ36" s="40"/>
      <c r="DJK36" s="19"/>
      <c r="DJL36" s="19"/>
      <c r="DJM36" s="18"/>
      <c r="DJN36" s="18"/>
      <c r="DJO36" s="39"/>
      <c r="DJP36" s="39"/>
      <c r="DJQ36" s="39"/>
      <c r="DJR36" s="39"/>
      <c r="DJS36" s="40"/>
      <c r="DJT36" s="40"/>
      <c r="DJU36" s="40"/>
      <c r="DJV36" s="40"/>
      <c r="DJW36" s="19"/>
      <c r="DJX36" s="19"/>
      <c r="DJY36" s="18"/>
      <c r="DJZ36" s="18"/>
      <c r="DKA36" s="39"/>
      <c r="DKB36" s="39"/>
      <c r="DKC36" s="39"/>
      <c r="DKD36" s="39"/>
      <c r="DKE36" s="40"/>
      <c r="DKF36" s="40"/>
      <c r="DKG36" s="40"/>
      <c r="DKH36" s="40"/>
      <c r="DKI36" s="19"/>
      <c r="DKJ36" s="19"/>
      <c r="DKK36" s="18"/>
      <c r="DKL36" s="18"/>
      <c r="DKM36" s="39"/>
      <c r="DKN36" s="39"/>
      <c r="DKO36" s="39"/>
      <c r="DKP36" s="39"/>
      <c r="DKQ36" s="40"/>
      <c r="DKR36" s="40"/>
      <c r="DKS36" s="40"/>
      <c r="DKT36" s="40"/>
      <c r="DKU36" s="19"/>
      <c r="DKV36" s="19"/>
      <c r="DKW36" s="18"/>
      <c r="DKX36" s="18"/>
      <c r="DKY36" s="39"/>
      <c r="DKZ36" s="39"/>
      <c r="DLA36" s="39"/>
      <c r="DLB36" s="39"/>
      <c r="DLC36" s="40"/>
      <c r="DLD36" s="40"/>
      <c r="DLE36" s="40"/>
      <c r="DLF36" s="40"/>
      <c r="DLG36" s="19"/>
      <c r="DLH36" s="19"/>
      <c r="DLI36" s="18"/>
      <c r="DLJ36" s="18"/>
      <c r="DLK36" s="39"/>
      <c r="DLL36" s="39"/>
      <c r="DLM36" s="39"/>
      <c r="DLN36" s="39"/>
      <c r="DLO36" s="40"/>
      <c r="DLP36" s="40"/>
      <c r="DLQ36" s="40"/>
      <c r="DLR36" s="40"/>
      <c r="DLS36" s="19"/>
      <c r="DLT36" s="19"/>
      <c r="DLU36" s="18"/>
      <c r="DLV36" s="18"/>
      <c r="DLW36" s="39"/>
      <c r="DLX36" s="39"/>
      <c r="DLY36" s="39"/>
      <c r="DLZ36" s="39"/>
      <c r="DMA36" s="40"/>
      <c r="DMB36" s="40"/>
      <c r="DMC36" s="40"/>
      <c r="DMD36" s="40"/>
      <c r="DME36" s="19"/>
      <c r="DMF36" s="19"/>
      <c r="DMG36" s="18"/>
      <c r="DMH36" s="18"/>
      <c r="DMI36" s="39"/>
      <c r="DMJ36" s="39"/>
      <c r="DMK36" s="39"/>
      <c r="DML36" s="39"/>
      <c r="DMM36" s="40"/>
      <c r="DMN36" s="40"/>
      <c r="DMO36" s="40"/>
      <c r="DMP36" s="40"/>
      <c r="DMQ36" s="19"/>
      <c r="DMR36" s="19"/>
      <c r="DMS36" s="18"/>
      <c r="DMT36" s="18"/>
      <c r="DMU36" s="39"/>
      <c r="DMV36" s="39"/>
      <c r="DMW36" s="39"/>
      <c r="DMX36" s="39"/>
      <c r="DMY36" s="40"/>
      <c r="DMZ36" s="40"/>
      <c r="DNA36" s="40"/>
      <c r="DNB36" s="40"/>
      <c r="DNC36" s="19"/>
      <c r="DND36" s="19"/>
      <c r="DNE36" s="18"/>
      <c r="DNF36" s="18"/>
      <c r="DNG36" s="39"/>
      <c r="DNH36" s="39"/>
      <c r="DNI36" s="39"/>
      <c r="DNJ36" s="39"/>
      <c r="DNK36" s="40"/>
      <c r="DNL36" s="40"/>
      <c r="DNM36" s="40"/>
      <c r="DNN36" s="40"/>
      <c r="DNO36" s="19"/>
      <c r="DNP36" s="19"/>
      <c r="DNQ36" s="18"/>
      <c r="DNR36" s="18"/>
      <c r="DNS36" s="39"/>
      <c r="DNT36" s="39"/>
      <c r="DNU36" s="39"/>
      <c r="DNV36" s="39"/>
      <c r="DNW36" s="40"/>
      <c r="DNX36" s="40"/>
      <c r="DNY36" s="40"/>
      <c r="DNZ36" s="40"/>
      <c r="DOA36" s="19"/>
      <c r="DOB36" s="19"/>
      <c r="DOC36" s="18"/>
      <c r="DOD36" s="18"/>
      <c r="DOE36" s="39"/>
      <c r="DOF36" s="39"/>
      <c r="DOG36" s="39"/>
      <c r="DOH36" s="39"/>
      <c r="DOI36" s="40"/>
      <c r="DOJ36" s="40"/>
      <c r="DOK36" s="40"/>
      <c r="DOL36" s="40"/>
      <c r="DOM36" s="19"/>
      <c r="DON36" s="19"/>
      <c r="DOO36" s="18"/>
      <c r="DOP36" s="18"/>
      <c r="DOQ36" s="39"/>
      <c r="DOR36" s="39"/>
      <c r="DOS36" s="39"/>
      <c r="DOT36" s="39"/>
      <c r="DOU36" s="40"/>
      <c r="DOV36" s="40"/>
      <c r="DOW36" s="40"/>
      <c r="DOX36" s="40"/>
      <c r="DOY36" s="19"/>
      <c r="DOZ36" s="19"/>
      <c r="DPA36" s="18"/>
      <c r="DPB36" s="18"/>
      <c r="DPC36" s="39"/>
      <c r="DPD36" s="39"/>
      <c r="DPE36" s="39"/>
      <c r="DPF36" s="39"/>
      <c r="DPG36" s="40"/>
      <c r="DPH36" s="40"/>
      <c r="DPI36" s="40"/>
      <c r="DPJ36" s="40"/>
      <c r="DPK36" s="19"/>
      <c r="DPL36" s="19"/>
      <c r="DPM36" s="18"/>
      <c r="DPN36" s="18"/>
      <c r="DPO36" s="39"/>
      <c r="DPP36" s="39"/>
      <c r="DPQ36" s="39"/>
      <c r="DPR36" s="39"/>
      <c r="DPS36" s="40"/>
      <c r="DPT36" s="40"/>
      <c r="DPU36" s="40"/>
      <c r="DPV36" s="40"/>
      <c r="DPW36" s="19"/>
      <c r="DPX36" s="19"/>
      <c r="DPY36" s="18"/>
      <c r="DPZ36" s="18"/>
      <c r="DQA36" s="39"/>
      <c r="DQB36" s="39"/>
      <c r="DQC36" s="39"/>
      <c r="DQD36" s="39"/>
      <c r="DQE36" s="40"/>
      <c r="DQF36" s="40"/>
      <c r="DQG36" s="40"/>
      <c r="DQH36" s="40"/>
      <c r="DQI36" s="19"/>
      <c r="DQJ36" s="19"/>
      <c r="DQK36" s="18"/>
      <c r="DQL36" s="18"/>
      <c r="DQM36" s="39"/>
      <c r="DQN36" s="39"/>
      <c r="DQO36" s="39"/>
      <c r="DQP36" s="39"/>
      <c r="DQQ36" s="40"/>
      <c r="DQR36" s="40"/>
      <c r="DQS36" s="40"/>
      <c r="DQT36" s="40"/>
      <c r="DQU36" s="19"/>
      <c r="DQV36" s="19"/>
      <c r="DQW36" s="18"/>
      <c r="DQX36" s="18"/>
      <c r="DQY36" s="39"/>
      <c r="DQZ36" s="39"/>
      <c r="DRA36" s="39"/>
      <c r="DRB36" s="39"/>
      <c r="DRC36" s="40"/>
      <c r="DRD36" s="40"/>
      <c r="DRE36" s="40"/>
      <c r="DRF36" s="40"/>
      <c r="DRG36" s="19"/>
      <c r="DRH36" s="19"/>
      <c r="DRI36" s="18"/>
      <c r="DRJ36" s="18"/>
      <c r="DRK36" s="39"/>
      <c r="DRL36" s="39"/>
      <c r="DRM36" s="39"/>
      <c r="DRN36" s="39"/>
      <c r="DRO36" s="40"/>
      <c r="DRP36" s="40"/>
      <c r="DRQ36" s="40"/>
      <c r="DRR36" s="40"/>
      <c r="DRS36" s="19"/>
      <c r="DRT36" s="19"/>
      <c r="DRU36" s="18"/>
      <c r="DRV36" s="18"/>
      <c r="DRW36" s="39"/>
      <c r="DRX36" s="39"/>
      <c r="DRY36" s="39"/>
      <c r="DRZ36" s="39"/>
      <c r="DSA36" s="40"/>
      <c r="DSB36" s="40"/>
      <c r="DSC36" s="40"/>
      <c r="DSD36" s="40"/>
      <c r="DSE36" s="19"/>
      <c r="DSF36" s="19"/>
      <c r="DSG36" s="18"/>
      <c r="DSH36" s="18"/>
      <c r="DSI36" s="39"/>
      <c r="DSJ36" s="39"/>
      <c r="DSK36" s="39"/>
      <c r="DSL36" s="39"/>
      <c r="DSM36" s="40"/>
      <c r="DSN36" s="40"/>
      <c r="DSO36" s="40"/>
      <c r="DSP36" s="40"/>
      <c r="DSQ36" s="19"/>
      <c r="DSR36" s="19"/>
      <c r="DSS36" s="18"/>
      <c r="DST36" s="18"/>
      <c r="DSU36" s="39"/>
      <c r="DSV36" s="39"/>
      <c r="DSW36" s="39"/>
      <c r="DSX36" s="39"/>
      <c r="DSY36" s="40"/>
      <c r="DSZ36" s="40"/>
      <c r="DTA36" s="40"/>
      <c r="DTB36" s="40"/>
      <c r="DTC36" s="19"/>
      <c r="DTD36" s="19"/>
      <c r="DTE36" s="18"/>
      <c r="DTF36" s="18"/>
      <c r="DTG36" s="39"/>
      <c r="DTH36" s="39"/>
      <c r="DTI36" s="39"/>
      <c r="DTJ36" s="39"/>
      <c r="DTK36" s="40"/>
      <c r="DTL36" s="40"/>
      <c r="DTM36" s="40"/>
      <c r="DTN36" s="40"/>
      <c r="DTO36" s="19"/>
      <c r="DTP36" s="19"/>
      <c r="DTQ36" s="18"/>
      <c r="DTR36" s="18"/>
      <c r="DTS36" s="39"/>
      <c r="DTT36" s="39"/>
      <c r="DTU36" s="39"/>
      <c r="DTV36" s="39"/>
      <c r="DTW36" s="40"/>
      <c r="DTX36" s="40"/>
      <c r="DTY36" s="40"/>
      <c r="DTZ36" s="40"/>
      <c r="DUA36" s="19"/>
      <c r="DUB36" s="19"/>
      <c r="DUC36" s="18"/>
      <c r="DUD36" s="18"/>
      <c r="DUE36" s="39"/>
      <c r="DUF36" s="39"/>
      <c r="DUG36" s="39"/>
      <c r="DUH36" s="39"/>
      <c r="DUI36" s="40"/>
      <c r="DUJ36" s="40"/>
      <c r="DUK36" s="40"/>
      <c r="DUL36" s="40"/>
      <c r="DUM36" s="19"/>
      <c r="DUN36" s="19"/>
      <c r="DUO36" s="18"/>
      <c r="DUP36" s="18"/>
      <c r="DUQ36" s="39"/>
      <c r="DUR36" s="39"/>
      <c r="DUS36" s="39"/>
      <c r="DUT36" s="39"/>
      <c r="DUU36" s="40"/>
      <c r="DUV36" s="40"/>
      <c r="DUW36" s="40"/>
      <c r="DUX36" s="40"/>
      <c r="DUY36" s="19"/>
      <c r="DUZ36" s="19"/>
      <c r="DVA36" s="18"/>
      <c r="DVB36" s="18"/>
      <c r="DVC36" s="39"/>
      <c r="DVD36" s="39"/>
      <c r="DVE36" s="39"/>
      <c r="DVF36" s="39"/>
      <c r="DVG36" s="40"/>
      <c r="DVH36" s="40"/>
      <c r="DVI36" s="40"/>
      <c r="DVJ36" s="40"/>
      <c r="DVK36" s="19"/>
      <c r="DVL36" s="19"/>
      <c r="DVM36" s="18"/>
      <c r="DVN36" s="18"/>
      <c r="DVO36" s="39"/>
      <c r="DVP36" s="39"/>
      <c r="DVQ36" s="39"/>
      <c r="DVR36" s="39"/>
      <c r="DVS36" s="40"/>
      <c r="DVT36" s="40"/>
      <c r="DVU36" s="40"/>
      <c r="DVV36" s="40"/>
      <c r="DVW36" s="19"/>
      <c r="DVX36" s="19"/>
      <c r="DVY36" s="18"/>
      <c r="DVZ36" s="18"/>
      <c r="DWA36" s="39"/>
      <c r="DWB36" s="39"/>
      <c r="DWC36" s="39"/>
      <c r="DWD36" s="39"/>
      <c r="DWE36" s="40"/>
      <c r="DWF36" s="40"/>
      <c r="DWG36" s="40"/>
      <c r="DWH36" s="40"/>
      <c r="DWI36" s="19"/>
      <c r="DWJ36" s="19"/>
      <c r="DWK36" s="18"/>
      <c r="DWL36" s="18"/>
      <c r="DWM36" s="39"/>
      <c r="DWN36" s="39"/>
      <c r="DWO36" s="39"/>
      <c r="DWP36" s="39"/>
      <c r="DWQ36" s="40"/>
      <c r="DWR36" s="40"/>
      <c r="DWS36" s="40"/>
      <c r="DWT36" s="40"/>
      <c r="DWU36" s="19"/>
      <c r="DWV36" s="19"/>
      <c r="DWW36" s="18"/>
      <c r="DWX36" s="18"/>
      <c r="DWY36" s="39"/>
      <c r="DWZ36" s="39"/>
      <c r="DXA36" s="39"/>
      <c r="DXB36" s="39"/>
      <c r="DXC36" s="40"/>
      <c r="DXD36" s="40"/>
      <c r="DXE36" s="40"/>
      <c r="DXF36" s="40"/>
      <c r="DXG36" s="19"/>
      <c r="DXH36" s="19"/>
      <c r="DXI36" s="18"/>
      <c r="DXJ36" s="18"/>
      <c r="DXK36" s="39"/>
      <c r="DXL36" s="39"/>
      <c r="DXM36" s="39"/>
      <c r="DXN36" s="39"/>
      <c r="DXO36" s="40"/>
      <c r="DXP36" s="40"/>
      <c r="DXQ36" s="40"/>
      <c r="DXR36" s="40"/>
      <c r="DXS36" s="19"/>
      <c r="DXT36" s="19"/>
      <c r="DXU36" s="18"/>
      <c r="DXV36" s="18"/>
      <c r="DXW36" s="39"/>
      <c r="DXX36" s="39"/>
      <c r="DXY36" s="39"/>
      <c r="DXZ36" s="39"/>
      <c r="DYA36" s="40"/>
      <c r="DYB36" s="40"/>
      <c r="DYC36" s="40"/>
      <c r="DYD36" s="40"/>
      <c r="DYE36" s="19"/>
      <c r="DYF36" s="19"/>
      <c r="DYG36" s="18"/>
      <c r="DYH36" s="18"/>
      <c r="DYI36" s="39"/>
      <c r="DYJ36" s="39"/>
      <c r="DYK36" s="39"/>
      <c r="DYL36" s="39"/>
      <c r="DYM36" s="40"/>
      <c r="DYN36" s="40"/>
      <c r="DYO36" s="40"/>
      <c r="DYP36" s="40"/>
      <c r="DYQ36" s="19"/>
      <c r="DYR36" s="19"/>
      <c r="DYS36" s="18"/>
      <c r="DYT36" s="18"/>
      <c r="DYU36" s="39"/>
      <c r="DYV36" s="39"/>
      <c r="DYW36" s="39"/>
      <c r="DYX36" s="39"/>
      <c r="DYY36" s="40"/>
      <c r="DYZ36" s="40"/>
      <c r="DZA36" s="40"/>
      <c r="DZB36" s="40"/>
      <c r="DZC36" s="19"/>
      <c r="DZD36" s="19"/>
      <c r="DZE36" s="18"/>
      <c r="DZF36" s="18"/>
      <c r="DZG36" s="39"/>
      <c r="DZH36" s="39"/>
      <c r="DZI36" s="39"/>
      <c r="DZJ36" s="39"/>
      <c r="DZK36" s="40"/>
      <c r="DZL36" s="40"/>
      <c r="DZM36" s="40"/>
      <c r="DZN36" s="40"/>
      <c r="DZO36" s="19"/>
      <c r="DZP36" s="19"/>
      <c r="DZQ36" s="18"/>
      <c r="DZR36" s="18"/>
      <c r="DZS36" s="39"/>
      <c r="DZT36" s="39"/>
      <c r="DZU36" s="39"/>
      <c r="DZV36" s="39"/>
      <c r="DZW36" s="40"/>
      <c r="DZX36" s="40"/>
      <c r="DZY36" s="40"/>
      <c r="DZZ36" s="40"/>
      <c r="EAA36" s="19"/>
      <c r="EAB36" s="19"/>
      <c r="EAC36" s="18"/>
      <c r="EAD36" s="18"/>
      <c r="EAE36" s="39"/>
      <c r="EAF36" s="39"/>
      <c r="EAG36" s="39"/>
      <c r="EAH36" s="39"/>
      <c r="EAI36" s="40"/>
      <c r="EAJ36" s="40"/>
      <c r="EAK36" s="40"/>
      <c r="EAL36" s="40"/>
      <c r="EAM36" s="19"/>
      <c r="EAN36" s="19"/>
      <c r="EAO36" s="18"/>
      <c r="EAP36" s="18"/>
      <c r="EAQ36" s="39"/>
      <c r="EAR36" s="39"/>
      <c r="EAS36" s="39"/>
      <c r="EAT36" s="39"/>
      <c r="EAU36" s="40"/>
      <c r="EAV36" s="40"/>
      <c r="EAW36" s="40"/>
      <c r="EAX36" s="40"/>
      <c r="EAY36" s="19"/>
      <c r="EAZ36" s="19"/>
      <c r="EBA36" s="18"/>
      <c r="EBB36" s="18"/>
      <c r="EBC36" s="39"/>
      <c r="EBD36" s="39"/>
      <c r="EBE36" s="39"/>
      <c r="EBF36" s="39"/>
      <c r="EBG36" s="40"/>
      <c r="EBH36" s="40"/>
      <c r="EBI36" s="40"/>
      <c r="EBJ36" s="40"/>
      <c r="EBK36" s="19"/>
      <c r="EBL36" s="19"/>
      <c r="EBM36" s="18"/>
      <c r="EBN36" s="18"/>
      <c r="EBO36" s="39"/>
      <c r="EBP36" s="39"/>
      <c r="EBQ36" s="39"/>
      <c r="EBR36" s="39"/>
      <c r="EBS36" s="40"/>
      <c r="EBT36" s="40"/>
      <c r="EBU36" s="40"/>
      <c r="EBV36" s="40"/>
      <c r="EBW36" s="19"/>
      <c r="EBX36" s="19"/>
      <c r="EBY36" s="18"/>
      <c r="EBZ36" s="18"/>
      <c r="ECA36" s="39"/>
      <c r="ECB36" s="39"/>
      <c r="ECC36" s="39"/>
      <c r="ECD36" s="39"/>
      <c r="ECE36" s="40"/>
      <c r="ECF36" s="40"/>
      <c r="ECG36" s="40"/>
      <c r="ECH36" s="40"/>
      <c r="ECI36" s="19"/>
      <c r="ECJ36" s="19"/>
      <c r="ECK36" s="18"/>
      <c r="ECL36" s="18"/>
      <c r="ECM36" s="39"/>
      <c r="ECN36" s="39"/>
      <c r="ECO36" s="39"/>
      <c r="ECP36" s="39"/>
      <c r="ECQ36" s="40"/>
      <c r="ECR36" s="40"/>
      <c r="ECS36" s="40"/>
      <c r="ECT36" s="40"/>
      <c r="ECU36" s="19"/>
      <c r="ECV36" s="19"/>
      <c r="ECW36" s="18"/>
      <c r="ECX36" s="18"/>
      <c r="ECY36" s="39"/>
      <c r="ECZ36" s="39"/>
      <c r="EDA36" s="39"/>
      <c r="EDB36" s="39"/>
      <c r="EDC36" s="40"/>
      <c r="EDD36" s="40"/>
      <c r="EDE36" s="40"/>
      <c r="EDF36" s="40"/>
      <c r="EDG36" s="19"/>
      <c r="EDH36" s="19"/>
      <c r="EDI36" s="18"/>
      <c r="EDJ36" s="18"/>
      <c r="EDK36" s="39"/>
      <c r="EDL36" s="39"/>
      <c r="EDM36" s="39"/>
      <c r="EDN36" s="39"/>
      <c r="EDO36" s="40"/>
      <c r="EDP36" s="40"/>
      <c r="EDQ36" s="40"/>
      <c r="EDR36" s="40"/>
      <c r="EDS36" s="19"/>
      <c r="EDT36" s="19"/>
      <c r="EDU36" s="18"/>
      <c r="EDV36" s="18"/>
      <c r="EDW36" s="39"/>
      <c r="EDX36" s="39"/>
      <c r="EDY36" s="39"/>
      <c r="EDZ36" s="39"/>
      <c r="EEA36" s="40"/>
      <c r="EEB36" s="40"/>
      <c r="EEC36" s="40"/>
      <c r="EED36" s="40"/>
      <c r="EEE36" s="19"/>
      <c r="EEF36" s="19"/>
      <c r="EEG36" s="18"/>
      <c r="EEH36" s="18"/>
      <c r="EEI36" s="39"/>
      <c r="EEJ36" s="39"/>
      <c r="EEK36" s="39"/>
      <c r="EEL36" s="39"/>
      <c r="EEM36" s="40"/>
      <c r="EEN36" s="40"/>
      <c r="EEO36" s="40"/>
      <c r="EEP36" s="40"/>
      <c r="EEQ36" s="19"/>
      <c r="EER36" s="19"/>
      <c r="EES36" s="18"/>
      <c r="EET36" s="18"/>
      <c r="EEU36" s="39"/>
      <c r="EEV36" s="39"/>
      <c r="EEW36" s="39"/>
      <c r="EEX36" s="39"/>
      <c r="EEY36" s="40"/>
      <c r="EEZ36" s="40"/>
      <c r="EFA36" s="40"/>
      <c r="EFB36" s="40"/>
      <c r="EFC36" s="19"/>
      <c r="EFD36" s="19"/>
      <c r="EFE36" s="18"/>
      <c r="EFF36" s="18"/>
      <c r="EFG36" s="39"/>
      <c r="EFH36" s="39"/>
      <c r="EFI36" s="39"/>
      <c r="EFJ36" s="39"/>
      <c r="EFK36" s="40"/>
      <c r="EFL36" s="40"/>
      <c r="EFM36" s="40"/>
      <c r="EFN36" s="40"/>
      <c r="EFO36" s="19"/>
      <c r="EFP36" s="19"/>
      <c r="EFQ36" s="18"/>
      <c r="EFR36" s="18"/>
      <c r="EFS36" s="39"/>
      <c r="EFT36" s="39"/>
      <c r="EFU36" s="39"/>
      <c r="EFV36" s="39"/>
      <c r="EFW36" s="40"/>
      <c r="EFX36" s="40"/>
      <c r="EFY36" s="40"/>
      <c r="EFZ36" s="40"/>
      <c r="EGA36" s="19"/>
      <c r="EGB36" s="19"/>
      <c r="EGC36" s="18"/>
      <c r="EGD36" s="18"/>
      <c r="EGE36" s="39"/>
      <c r="EGF36" s="39"/>
      <c r="EGG36" s="39"/>
      <c r="EGH36" s="39"/>
      <c r="EGI36" s="40"/>
      <c r="EGJ36" s="40"/>
      <c r="EGK36" s="40"/>
      <c r="EGL36" s="40"/>
      <c r="EGM36" s="19"/>
      <c r="EGN36" s="19"/>
      <c r="EGO36" s="18"/>
      <c r="EGP36" s="18"/>
      <c r="EGQ36" s="39"/>
      <c r="EGR36" s="39"/>
      <c r="EGS36" s="39"/>
      <c r="EGT36" s="39"/>
      <c r="EGU36" s="40"/>
      <c r="EGV36" s="40"/>
      <c r="EGW36" s="40"/>
      <c r="EGX36" s="40"/>
      <c r="EGY36" s="19"/>
      <c r="EGZ36" s="19"/>
      <c r="EHA36" s="18"/>
      <c r="EHB36" s="18"/>
      <c r="EHC36" s="39"/>
      <c r="EHD36" s="39"/>
      <c r="EHE36" s="39"/>
      <c r="EHF36" s="39"/>
      <c r="EHG36" s="40"/>
      <c r="EHH36" s="40"/>
      <c r="EHI36" s="40"/>
      <c r="EHJ36" s="40"/>
      <c r="EHK36" s="19"/>
      <c r="EHL36" s="19"/>
      <c r="EHM36" s="18"/>
      <c r="EHN36" s="18"/>
      <c r="EHO36" s="39"/>
      <c r="EHP36" s="39"/>
      <c r="EHQ36" s="39"/>
      <c r="EHR36" s="39"/>
      <c r="EHS36" s="40"/>
      <c r="EHT36" s="40"/>
      <c r="EHU36" s="40"/>
      <c r="EHV36" s="40"/>
      <c r="EHW36" s="19"/>
      <c r="EHX36" s="19"/>
      <c r="EHY36" s="18"/>
      <c r="EHZ36" s="18"/>
      <c r="EIA36" s="39"/>
      <c r="EIB36" s="39"/>
      <c r="EIC36" s="39"/>
      <c r="EID36" s="39"/>
      <c r="EIE36" s="40"/>
      <c r="EIF36" s="40"/>
      <c r="EIG36" s="40"/>
      <c r="EIH36" s="40"/>
      <c r="EII36" s="19"/>
      <c r="EIJ36" s="19"/>
      <c r="EIK36" s="18"/>
      <c r="EIL36" s="18"/>
      <c r="EIM36" s="39"/>
      <c r="EIN36" s="39"/>
      <c r="EIO36" s="39"/>
      <c r="EIP36" s="39"/>
      <c r="EIQ36" s="40"/>
      <c r="EIR36" s="40"/>
      <c r="EIS36" s="40"/>
      <c r="EIT36" s="40"/>
      <c r="EIU36" s="19"/>
      <c r="EIV36" s="19"/>
      <c r="EIW36" s="18"/>
      <c r="EIX36" s="18"/>
      <c r="EIY36" s="39"/>
      <c r="EIZ36" s="39"/>
      <c r="EJA36" s="39"/>
      <c r="EJB36" s="39"/>
      <c r="EJC36" s="40"/>
      <c r="EJD36" s="40"/>
      <c r="EJE36" s="40"/>
      <c r="EJF36" s="40"/>
      <c r="EJG36" s="19"/>
      <c r="EJH36" s="19"/>
      <c r="EJI36" s="18"/>
      <c r="EJJ36" s="18"/>
      <c r="EJK36" s="39"/>
      <c r="EJL36" s="39"/>
      <c r="EJM36" s="39"/>
      <c r="EJN36" s="39"/>
      <c r="EJO36" s="40"/>
      <c r="EJP36" s="40"/>
      <c r="EJQ36" s="40"/>
      <c r="EJR36" s="40"/>
      <c r="EJS36" s="19"/>
      <c r="EJT36" s="19"/>
      <c r="EJU36" s="18"/>
      <c r="EJV36" s="18"/>
      <c r="EJW36" s="39"/>
      <c r="EJX36" s="39"/>
      <c r="EJY36" s="39"/>
      <c r="EJZ36" s="39"/>
      <c r="EKA36" s="40"/>
      <c r="EKB36" s="40"/>
      <c r="EKC36" s="40"/>
      <c r="EKD36" s="40"/>
      <c r="EKE36" s="19"/>
      <c r="EKF36" s="19"/>
      <c r="EKG36" s="18"/>
      <c r="EKH36" s="18"/>
      <c r="EKI36" s="39"/>
      <c r="EKJ36" s="39"/>
      <c r="EKK36" s="39"/>
      <c r="EKL36" s="39"/>
      <c r="EKM36" s="40"/>
      <c r="EKN36" s="40"/>
      <c r="EKO36" s="40"/>
      <c r="EKP36" s="40"/>
      <c r="EKQ36" s="19"/>
      <c r="EKR36" s="19"/>
      <c r="EKS36" s="18"/>
      <c r="EKT36" s="18"/>
      <c r="EKU36" s="39"/>
      <c r="EKV36" s="39"/>
      <c r="EKW36" s="39"/>
      <c r="EKX36" s="39"/>
      <c r="EKY36" s="40"/>
      <c r="EKZ36" s="40"/>
      <c r="ELA36" s="40"/>
      <c r="ELB36" s="40"/>
      <c r="ELC36" s="19"/>
      <c r="ELD36" s="19"/>
      <c r="ELE36" s="18"/>
      <c r="ELF36" s="18"/>
      <c r="ELG36" s="39"/>
      <c r="ELH36" s="39"/>
      <c r="ELI36" s="39"/>
      <c r="ELJ36" s="39"/>
      <c r="ELK36" s="40"/>
      <c r="ELL36" s="40"/>
      <c r="ELM36" s="40"/>
      <c r="ELN36" s="40"/>
      <c r="ELO36" s="19"/>
      <c r="ELP36" s="19"/>
      <c r="ELQ36" s="18"/>
      <c r="ELR36" s="18"/>
      <c r="ELS36" s="39"/>
      <c r="ELT36" s="39"/>
      <c r="ELU36" s="39"/>
      <c r="ELV36" s="39"/>
      <c r="ELW36" s="40"/>
      <c r="ELX36" s="40"/>
      <c r="ELY36" s="40"/>
      <c r="ELZ36" s="40"/>
      <c r="EMA36" s="19"/>
      <c r="EMB36" s="19"/>
      <c r="EMC36" s="18"/>
      <c r="EMD36" s="18"/>
      <c r="EME36" s="39"/>
      <c r="EMF36" s="39"/>
      <c r="EMG36" s="39"/>
      <c r="EMH36" s="39"/>
      <c r="EMI36" s="40"/>
      <c r="EMJ36" s="40"/>
      <c r="EMK36" s="40"/>
      <c r="EML36" s="40"/>
      <c r="EMM36" s="19"/>
      <c r="EMN36" s="19"/>
      <c r="EMO36" s="18"/>
      <c r="EMP36" s="18"/>
      <c r="EMQ36" s="39"/>
      <c r="EMR36" s="39"/>
      <c r="EMS36" s="39"/>
      <c r="EMT36" s="39"/>
      <c r="EMU36" s="40"/>
      <c r="EMV36" s="40"/>
      <c r="EMW36" s="40"/>
      <c r="EMX36" s="40"/>
      <c r="EMY36" s="19"/>
      <c r="EMZ36" s="19"/>
      <c r="ENA36" s="18"/>
      <c r="ENB36" s="18"/>
      <c r="ENC36" s="39"/>
      <c r="END36" s="39"/>
      <c r="ENE36" s="39"/>
      <c r="ENF36" s="39"/>
      <c r="ENG36" s="40"/>
      <c r="ENH36" s="40"/>
      <c r="ENI36" s="40"/>
      <c r="ENJ36" s="40"/>
      <c r="ENK36" s="19"/>
      <c r="ENL36" s="19"/>
      <c r="ENM36" s="18"/>
      <c r="ENN36" s="18"/>
      <c r="ENO36" s="39"/>
      <c r="ENP36" s="39"/>
      <c r="ENQ36" s="39"/>
      <c r="ENR36" s="39"/>
      <c r="ENS36" s="40"/>
      <c r="ENT36" s="40"/>
      <c r="ENU36" s="40"/>
      <c r="ENV36" s="40"/>
      <c r="ENW36" s="19"/>
      <c r="ENX36" s="19"/>
      <c r="ENY36" s="18"/>
      <c r="ENZ36" s="18"/>
      <c r="EOA36" s="39"/>
      <c r="EOB36" s="39"/>
      <c r="EOC36" s="39"/>
      <c r="EOD36" s="39"/>
      <c r="EOE36" s="40"/>
      <c r="EOF36" s="40"/>
      <c r="EOG36" s="40"/>
      <c r="EOH36" s="40"/>
      <c r="EOI36" s="19"/>
      <c r="EOJ36" s="19"/>
      <c r="EOK36" s="18"/>
      <c r="EOL36" s="18"/>
      <c r="EOM36" s="39"/>
      <c r="EON36" s="39"/>
      <c r="EOO36" s="39"/>
      <c r="EOP36" s="39"/>
      <c r="EOQ36" s="40"/>
      <c r="EOR36" s="40"/>
      <c r="EOS36" s="40"/>
      <c r="EOT36" s="40"/>
      <c r="EOU36" s="19"/>
      <c r="EOV36" s="19"/>
      <c r="EOW36" s="18"/>
      <c r="EOX36" s="18"/>
      <c r="EOY36" s="39"/>
      <c r="EOZ36" s="39"/>
      <c r="EPA36" s="39"/>
      <c r="EPB36" s="39"/>
      <c r="EPC36" s="40"/>
      <c r="EPD36" s="40"/>
      <c r="EPE36" s="40"/>
      <c r="EPF36" s="40"/>
      <c r="EPG36" s="19"/>
      <c r="EPH36" s="19"/>
      <c r="EPI36" s="18"/>
      <c r="EPJ36" s="18"/>
      <c r="EPK36" s="39"/>
      <c r="EPL36" s="39"/>
      <c r="EPM36" s="39"/>
      <c r="EPN36" s="39"/>
      <c r="EPO36" s="40"/>
      <c r="EPP36" s="40"/>
      <c r="EPQ36" s="40"/>
      <c r="EPR36" s="40"/>
      <c r="EPS36" s="19"/>
      <c r="EPT36" s="19"/>
      <c r="EPU36" s="18"/>
      <c r="EPV36" s="18"/>
      <c r="EPW36" s="39"/>
      <c r="EPX36" s="39"/>
      <c r="EPY36" s="39"/>
      <c r="EPZ36" s="39"/>
      <c r="EQA36" s="40"/>
      <c r="EQB36" s="40"/>
      <c r="EQC36" s="40"/>
      <c r="EQD36" s="40"/>
      <c r="EQE36" s="19"/>
      <c r="EQF36" s="19"/>
      <c r="EQG36" s="18"/>
      <c r="EQH36" s="18"/>
      <c r="EQI36" s="39"/>
      <c r="EQJ36" s="39"/>
      <c r="EQK36" s="39"/>
      <c r="EQL36" s="39"/>
      <c r="EQM36" s="40"/>
      <c r="EQN36" s="40"/>
      <c r="EQO36" s="40"/>
      <c r="EQP36" s="40"/>
      <c r="EQQ36" s="19"/>
      <c r="EQR36" s="19"/>
      <c r="EQS36" s="18"/>
      <c r="EQT36" s="18"/>
      <c r="EQU36" s="39"/>
      <c r="EQV36" s="39"/>
      <c r="EQW36" s="39"/>
      <c r="EQX36" s="39"/>
      <c r="EQY36" s="40"/>
      <c r="EQZ36" s="40"/>
      <c r="ERA36" s="40"/>
      <c r="ERB36" s="40"/>
      <c r="ERC36" s="19"/>
      <c r="ERD36" s="19"/>
      <c r="ERE36" s="18"/>
      <c r="ERF36" s="18"/>
      <c r="ERG36" s="39"/>
      <c r="ERH36" s="39"/>
      <c r="ERI36" s="39"/>
      <c r="ERJ36" s="39"/>
      <c r="ERK36" s="40"/>
      <c r="ERL36" s="40"/>
      <c r="ERM36" s="40"/>
      <c r="ERN36" s="40"/>
      <c r="ERO36" s="19"/>
      <c r="ERP36" s="19"/>
      <c r="ERQ36" s="18"/>
      <c r="ERR36" s="18"/>
      <c r="ERS36" s="39"/>
      <c r="ERT36" s="39"/>
      <c r="ERU36" s="39"/>
      <c r="ERV36" s="39"/>
      <c r="ERW36" s="40"/>
      <c r="ERX36" s="40"/>
      <c r="ERY36" s="40"/>
      <c r="ERZ36" s="40"/>
      <c r="ESA36" s="19"/>
      <c r="ESB36" s="19"/>
      <c r="ESC36" s="18"/>
      <c r="ESD36" s="18"/>
      <c r="ESE36" s="39"/>
      <c r="ESF36" s="39"/>
      <c r="ESG36" s="39"/>
      <c r="ESH36" s="39"/>
      <c r="ESI36" s="40"/>
      <c r="ESJ36" s="40"/>
      <c r="ESK36" s="40"/>
      <c r="ESL36" s="40"/>
      <c r="ESM36" s="19"/>
      <c r="ESN36" s="19"/>
      <c r="ESO36" s="18"/>
      <c r="ESP36" s="18"/>
      <c r="ESQ36" s="39"/>
      <c r="ESR36" s="39"/>
      <c r="ESS36" s="39"/>
      <c r="EST36" s="39"/>
      <c r="ESU36" s="40"/>
      <c r="ESV36" s="40"/>
      <c r="ESW36" s="40"/>
      <c r="ESX36" s="40"/>
      <c r="ESY36" s="19"/>
      <c r="ESZ36" s="19"/>
      <c r="ETA36" s="18"/>
      <c r="ETB36" s="18"/>
      <c r="ETC36" s="39"/>
      <c r="ETD36" s="39"/>
      <c r="ETE36" s="39"/>
      <c r="ETF36" s="39"/>
      <c r="ETG36" s="40"/>
      <c r="ETH36" s="40"/>
      <c r="ETI36" s="40"/>
      <c r="ETJ36" s="40"/>
      <c r="ETK36" s="19"/>
      <c r="ETL36" s="19"/>
      <c r="ETM36" s="18"/>
      <c r="ETN36" s="18"/>
      <c r="ETO36" s="39"/>
      <c r="ETP36" s="39"/>
      <c r="ETQ36" s="39"/>
      <c r="ETR36" s="39"/>
      <c r="ETS36" s="40"/>
      <c r="ETT36" s="40"/>
      <c r="ETU36" s="40"/>
      <c r="ETV36" s="40"/>
      <c r="ETW36" s="19"/>
      <c r="ETX36" s="19"/>
      <c r="ETY36" s="18"/>
      <c r="ETZ36" s="18"/>
      <c r="EUA36" s="39"/>
      <c r="EUB36" s="39"/>
      <c r="EUC36" s="39"/>
      <c r="EUD36" s="39"/>
      <c r="EUE36" s="40"/>
      <c r="EUF36" s="40"/>
      <c r="EUG36" s="40"/>
      <c r="EUH36" s="40"/>
      <c r="EUI36" s="19"/>
      <c r="EUJ36" s="19"/>
      <c r="EUK36" s="18"/>
      <c r="EUL36" s="18"/>
      <c r="EUM36" s="39"/>
      <c r="EUN36" s="39"/>
      <c r="EUO36" s="39"/>
      <c r="EUP36" s="39"/>
      <c r="EUQ36" s="40"/>
      <c r="EUR36" s="40"/>
      <c r="EUS36" s="40"/>
      <c r="EUT36" s="40"/>
      <c r="EUU36" s="19"/>
      <c r="EUV36" s="19"/>
      <c r="EUW36" s="18"/>
      <c r="EUX36" s="18"/>
      <c r="EUY36" s="39"/>
      <c r="EUZ36" s="39"/>
      <c r="EVA36" s="39"/>
      <c r="EVB36" s="39"/>
      <c r="EVC36" s="40"/>
      <c r="EVD36" s="40"/>
      <c r="EVE36" s="40"/>
      <c r="EVF36" s="40"/>
      <c r="EVG36" s="19"/>
      <c r="EVH36" s="19"/>
      <c r="EVI36" s="18"/>
      <c r="EVJ36" s="18"/>
      <c r="EVK36" s="39"/>
      <c r="EVL36" s="39"/>
      <c r="EVM36" s="39"/>
      <c r="EVN36" s="39"/>
      <c r="EVO36" s="40"/>
      <c r="EVP36" s="40"/>
      <c r="EVQ36" s="40"/>
      <c r="EVR36" s="40"/>
      <c r="EVS36" s="19"/>
      <c r="EVT36" s="19"/>
      <c r="EVU36" s="18"/>
      <c r="EVV36" s="18"/>
      <c r="EVW36" s="39"/>
      <c r="EVX36" s="39"/>
      <c r="EVY36" s="39"/>
      <c r="EVZ36" s="39"/>
      <c r="EWA36" s="40"/>
      <c r="EWB36" s="40"/>
      <c r="EWC36" s="40"/>
      <c r="EWD36" s="40"/>
      <c r="EWE36" s="19"/>
      <c r="EWF36" s="19"/>
      <c r="EWG36" s="18"/>
      <c r="EWH36" s="18"/>
      <c r="EWI36" s="39"/>
      <c r="EWJ36" s="39"/>
      <c r="EWK36" s="39"/>
      <c r="EWL36" s="39"/>
      <c r="EWM36" s="40"/>
      <c r="EWN36" s="40"/>
      <c r="EWO36" s="40"/>
      <c r="EWP36" s="40"/>
      <c r="EWQ36" s="19"/>
      <c r="EWR36" s="19"/>
      <c r="EWS36" s="18"/>
      <c r="EWT36" s="18"/>
      <c r="EWU36" s="39"/>
      <c r="EWV36" s="39"/>
      <c r="EWW36" s="39"/>
      <c r="EWX36" s="39"/>
      <c r="EWY36" s="40"/>
      <c r="EWZ36" s="40"/>
      <c r="EXA36" s="40"/>
      <c r="EXB36" s="40"/>
      <c r="EXC36" s="19"/>
      <c r="EXD36" s="19"/>
      <c r="EXE36" s="18"/>
      <c r="EXF36" s="18"/>
      <c r="EXG36" s="39"/>
      <c r="EXH36" s="39"/>
      <c r="EXI36" s="39"/>
      <c r="EXJ36" s="39"/>
      <c r="EXK36" s="40"/>
      <c r="EXL36" s="40"/>
      <c r="EXM36" s="40"/>
      <c r="EXN36" s="40"/>
      <c r="EXO36" s="19"/>
      <c r="EXP36" s="19"/>
      <c r="EXQ36" s="18"/>
      <c r="EXR36" s="18"/>
      <c r="EXS36" s="39"/>
      <c r="EXT36" s="39"/>
      <c r="EXU36" s="39"/>
      <c r="EXV36" s="39"/>
      <c r="EXW36" s="40"/>
      <c r="EXX36" s="40"/>
      <c r="EXY36" s="40"/>
      <c r="EXZ36" s="40"/>
      <c r="EYA36" s="19"/>
      <c r="EYB36" s="19"/>
      <c r="EYC36" s="18"/>
      <c r="EYD36" s="18"/>
      <c r="EYE36" s="39"/>
      <c r="EYF36" s="39"/>
      <c r="EYG36" s="39"/>
      <c r="EYH36" s="39"/>
      <c r="EYI36" s="40"/>
      <c r="EYJ36" s="40"/>
      <c r="EYK36" s="40"/>
      <c r="EYL36" s="40"/>
      <c r="EYM36" s="19"/>
      <c r="EYN36" s="19"/>
      <c r="EYO36" s="18"/>
      <c r="EYP36" s="18"/>
      <c r="EYQ36" s="39"/>
      <c r="EYR36" s="39"/>
      <c r="EYS36" s="39"/>
      <c r="EYT36" s="39"/>
      <c r="EYU36" s="40"/>
      <c r="EYV36" s="40"/>
      <c r="EYW36" s="40"/>
      <c r="EYX36" s="40"/>
      <c r="EYY36" s="19"/>
      <c r="EYZ36" s="19"/>
      <c r="EZA36" s="18"/>
      <c r="EZB36" s="18"/>
      <c r="EZC36" s="39"/>
      <c r="EZD36" s="39"/>
      <c r="EZE36" s="39"/>
      <c r="EZF36" s="39"/>
      <c r="EZG36" s="40"/>
      <c r="EZH36" s="40"/>
      <c r="EZI36" s="40"/>
      <c r="EZJ36" s="40"/>
      <c r="EZK36" s="19"/>
      <c r="EZL36" s="19"/>
      <c r="EZM36" s="18"/>
      <c r="EZN36" s="18"/>
      <c r="EZO36" s="39"/>
      <c r="EZP36" s="39"/>
      <c r="EZQ36" s="39"/>
      <c r="EZR36" s="39"/>
      <c r="EZS36" s="40"/>
      <c r="EZT36" s="40"/>
      <c r="EZU36" s="40"/>
      <c r="EZV36" s="40"/>
      <c r="EZW36" s="19"/>
      <c r="EZX36" s="19"/>
      <c r="EZY36" s="18"/>
      <c r="EZZ36" s="18"/>
      <c r="FAA36" s="39"/>
      <c r="FAB36" s="39"/>
      <c r="FAC36" s="39"/>
      <c r="FAD36" s="39"/>
      <c r="FAE36" s="40"/>
      <c r="FAF36" s="40"/>
      <c r="FAG36" s="40"/>
      <c r="FAH36" s="40"/>
      <c r="FAI36" s="19"/>
      <c r="FAJ36" s="19"/>
      <c r="FAK36" s="18"/>
      <c r="FAL36" s="18"/>
      <c r="FAM36" s="39"/>
      <c r="FAN36" s="39"/>
      <c r="FAO36" s="39"/>
      <c r="FAP36" s="39"/>
      <c r="FAQ36" s="40"/>
      <c r="FAR36" s="40"/>
      <c r="FAS36" s="40"/>
      <c r="FAT36" s="40"/>
      <c r="FAU36" s="19"/>
      <c r="FAV36" s="19"/>
      <c r="FAW36" s="18"/>
      <c r="FAX36" s="18"/>
      <c r="FAY36" s="39"/>
      <c r="FAZ36" s="39"/>
      <c r="FBA36" s="39"/>
      <c r="FBB36" s="39"/>
      <c r="FBC36" s="40"/>
      <c r="FBD36" s="40"/>
      <c r="FBE36" s="40"/>
      <c r="FBF36" s="40"/>
      <c r="FBG36" s="19"/>
      <c r="FBH36" s="19"/>
      <c r="FBI36" s="18"/>
      <c r="FBJ36" s="18"/>
      <c r="FBK36" s="39"/>
      <c r="FBL36" s="39"/>
      <c r="FBM36" s="39"/>
      <c r="FBN36" s="39"/>
      <c r="FBO36" s="40"/>
      <c r="FBP36" s="40"/>
      <c r="FBQ36" s="40"/>
      <c r="FBR36" s="40"/>
      <c r="FBS36" s="19"/>
      <c r="FBT36" s="19"/>
      <c r="FBU36" s="18"/>
      <c r="FBV36" s="18"/>
      <c r="FBW36" s="39"/>
      <c r="FBX36" s="39"/>
      <c r="FBY36" s="39"/>
      <c r="FBZ36" s="39"/>
      <c r="FCA36" s="40"/>
      <c r="FCB36" s="40"/>
      <c r="FCC36" s="40"/>
      <c r="FCD36" s="40"/>
      <c r="FCE36" s="19"/>
      <c r="FCF36" s="19"/>
      <c r="FCG36" s="18"/>
      <c r="FCH36" s="18"/>
      <c r="FCI36" s="39"/>
      <c r="FCJ36" s="39"/>
      <c r="FCK36" s="39"/>
      <c r="FCL36" s="39"/>
      <c r="FCM36" s="40"/>
      <c r="FCN36" s="40"/>
      <c r="FCO36" s="40"/>
      <c r="FCP36" s="40"/>
      <c r="FCQ36" s="19"/>
      <c r="FCR36" s="19"/>
      <c r="FCS36" s="18"/>
      <c r="FCT36" s="18"/>
      <c r="FCU36" s="39"/>
      <c r="FCV36" s="39"/>
      <c r="FCW36" s="39"/>
      <c r="FCX36" s="39"/>
      <c r="FCY36" s="40"/>
      <c r="FCZ36" s="40"/>
      <c r="FDA36" s="40"/>
      <c r="FDB36" s="40"/>
      <c r="FDC36" s="19"/>
      <c r="FDD36" s="19"/>
      <c r="FDE36" s="18"/>
      <c r="FDF36" s="18"/>
      <c r="FDG36" s="39"/>
      <c r="FDH36" s="39"/>
      <c r="FDI36" s="39"/>
      <c r="FDJ36" s="39"/>
      <c r="FDK36" s="40"/>
      <c r="FDL36" s="40"/>
      <c r="FDM36" s="40"/>
      <c r="FDN36" s="40"/>
      <c r="FDO36" s="19"/>
      <c r="FDP36" s="19"/>
      <c r="FDQ36" s="18"/>
      <c r="FDR36" s="18"/>
      <c r="FDS36" s="39"/>
      <c r="FDT36" s="39"/>
      <c r="FDU36" s="39"/>
      <c r="FDV36" s="39"/>
      <c r="FDW36" s="40"/>
      <c r="FDX36" s="40"/>
      <c r="FDY36" s="40"/>
      <c r="FDZ36" s="40"/>
      <c r="FEA36" s="19"/>
      <c r="FEB36" s="19"/>
      <c r="FEC36" s="18"/>
      <c r="FED36" s="18"/>
      <c r="FEE36" s="39"/>
      <c r="FEF36" s="39"/>
      <c r="FEG36" s="39"/>
      <c r="FEH36" s="39"/>
      <c r="FEI36" s="40"/>
      <c r="FEJ36" s="40"/>
      <c r="FEK36" s="40"/>
      <c r="FEL36" s="40"/>
      <c r="FEM36" s="19"/>
      <c r="FEN36" s="19"/>
      <c r="FEO36" s="18"/>
      <c r="FEP36" s="18"/>
      <c r="FEQ36" s="39"/>
      <c r="FER36" s="39"/>
      <c r="FES36" s="39"/>
      <c r="FET36" s="39"/>
      <c r="FEU36" s="40"/>
      <c r="FEV36" s="40"/>
      <c r="FEW36" s="40"/>
      <c r="FEX36" s="40"/>
      <c r="FEY36" s="19"/>
      <c r="FEZ36" s="19"/>
      <c r="FFA36" s="18"/>
      <c r="FFB36" s="18"/>
      <c r="FFC36" s="39"/>
      <c r="FFD36" s="39"/>
      <c r="FFE36" s="39"/>
      <c r="FFF36" s="39"/>
      <c r="FFG36" s="40"/>
      <c r="FFH36" s="40"/>
      <c r="FFI36" s="40"/>
      <c r="FFJ36" s="40"/>
      <c r="FFK36" s="19"/>
      <c r="FFL36" s="19"/>
      <c r="FFM36" s="18"/>
      <c r="FFN36" s="18"/>
      <c r="FFO36" s="39"/>
      <c r="FFP36" s="39"/>
      <c r="FFQ36" s="39"/>
      <c r="FFR36" s="39"/>
      <c r="FFS36" s="40"/>
      <c r="FFT36" s="40"/>
      <c r="FFU36" s="40"/>
      <c r="FFV36" s="40"/>
      <c r="FFW36" s="19"/>
      <c r="FFX36" s="19"/>
      <c r="FFY36" s="18"/>
      <c r="FFZ36" s="18"/>
      <c r="FGA36" s="39"/>
      <c r="FGB36" s="39"/>
      <c r="FGC36" s="39"/>
      <c r="FGD36" s="39"/>
      <c r="FGE36" s="40"/>
      <c r="FGF36" s="40"/>
      <c r="FGG36" s="40"/>
      <c r="FGH36" s="40"/>
      <c r="FGI36" s="19"/>
      <c r="FGJ36" s="19"/>
      <c r="FGK36" s="18"/>
      <c r="FGL36" s="18"/>
      <c r="FGM36" s="39"/>
      <c r="FGN36" s="39"/>
      <c r="FGO36" s="39"/>
      <c r="FGP36" s="39"/>
      <c r="FGQ36" s="40"/>
      <c r="FGR36" s="40"/>
      <c r="FGS36" s="40"/>
      <c r="FGT36" s="40"/>
      <c r="FGU36" s="19"/>
      <c r="FGV36" s="19"/>
      <c r="FGW36" s="18"/>
      <c r="FGX36" s="18"/>
      <c r="FGY36" s="39"/>
      <c r="FGZ36" s="39"/>
      <c r="FHA36" s="39"/>
      <c r="FHB36" s="39"/>
      <c r="FHC36" s="40"/>
      <c r="FHD36" s="40"/>
      <c r="FHE36" s="40"/>
      <c r="FHF36" s="40"/>
      <c r="FHG36" s="19"/>
      <c r="FHH36" s="19"/>
      <c r="FHI36" s="18"/>
      <c r="FHJ36" s="18"/>
      <c r="FHK36" s="39"/>
      <c r="FHL36" s="39"/>
      <c r="FHM36" s="39"/>
      <c r="FHN36" s="39"/>
      <c r="FHO36" s="40"/>
      <c r="FHP36" s="40"/>
      <c r="FHQ36" s="40"/>
      <c r="FHR36" s="40"/>
      <c r="FHS36" s="19"/>
      <c r="FHT36" s="19"/>
      <c r="FHU36" s="18"/>
      <c r="FHV36" s="18"/>
      <c r="FHW36" s="39"/>
      <c r="FHX36" s="39"/>
      <c r="FHY36" s="39"/>
      <c r="FHZ36" s="39"/>
      <c r="FIA36" s="40"/>
      <c r="FIB36" s="40"/>
      <c r="FIC36" s="40"/>
      <c r="FID36" s="40"/>
      <c r="FIE36" s="19"/>
      <c r="FIF36" s="19"/>
      <c r="FIG36" s="18"/>
      <c r="FIH36" s="18"/>
      <c r="FII36" s="39"/>
      <c r="FIJ36" s="39"/>
      <c r="FIK36" s="39"/>
      <c r="FIL36" s="39"/>
      <c r="FIM36" s="40"/>
      <c r="FIN36" s="40"/>
      <c r="FIO36" s="40"/>
      <c r="FIP36" s="40"/>
      <c r="FIQ36" s="19"/>
      <c r="FIR36" s="19"/>
      <c r="FIS36" s="18"/>
      <c r="FIT36" s="18"/>
      <c r="FIU36" s="39"/>
      <c r="FIV36" s="39"/>
      <c r="FIW36" s="39"/>
      <c r="FIX36" s="39"/>
      <c r="FIY36" s="40"/>
      <c r="FIZ36" s="40"/>
      <c r="FJA36" s="40"/>
      <c r="FJB36" s="40"/>
      <c r="FJC36" s="19"/>
      <c r="FJD36" s="19"/>
      <c r="FJE36" s="18"/>
      <c r="FJF36" s="18"/>
      <c r="FJG36" s="39"/>
      <c r="FJH36" s="39"/>
      <c r="FJI36" s="39"/>
      <c r="FJJ36" s="39"/>
      <c r="FJK36" s="40"/>
      <c r="FJL36" s="40"/>
      <c r="FJM36" s="40"/>
      <c r="FJN36" s="40"/>
      <c r="FJO36" s="19"/>
      <c r="FJP36" s="19"/>
      <c r="FJQ36" s="18"/>
      <c r="FJR36" s="18"/>
      <c r="FJS36" s="39"/>
      <c r="FJT36" s="39"/>
      <c r="FJU36" s="39"/>
      <c r="FJV36" s="39"/>
      <c r="FJW36" s="40"/>
      <c r="FJX36" s="40"/>
      <c r="FJY36" s="40"/>
      <c r="FJZ36" s="40"/>
      <c r="FKA36" s="19"/>
      <c r="FKB36" s="19"/>
      <c r="FKC36" s="18"/>
      <c r="FKD36" s="18"/>
      <c r="FKE36" s="39"/>
      <c r="FKF36" s="39"/>
      <c r="FKG36" s="39"/>
      <c r="FKH36" s="39"/>
      <c r="FKI36" s="40"/>
      <c r="FKJ36" s="40"/>
      <c r="FKK36" s="40"/>
      <c r="FKL36" s="40"/>
      <c r="FKM36" s="19"/>
      <c r="FKN36" s="19"/>
      <c r="FKO36" s="18"/>
      <c r="FKP36" s="18"/>
      <c r="FKQ36" s="39"/>
      <c r="FKR36" s="39"/>
      <c r="FKS36" s="39"/>
      <c r="FKT36" s="39"/>
      <c r="FKU36" s="40"/>
      <c r="FKV36" s="40"/>
      <c r="FKW36" s="40"/>
      <c r="FKX36" s="40"/>
      <c r="FKY36" s="19"/>
      <c r="FKZ36" s="19"/>
      <c r="FLA36" s="18"/>
      <c r="FLB36" s="18"/>
      <c r="FLC36" s="39"/>
      <c r="FLD36" s="39"/>
      <c r="FLE36" s="39"/>
      <c r="FLF36" s="39"/>
      <c r="FLG36" s="40"/>
      <c r="FLH36" s="40"/>
      <c r="FLI36" s="40"/>
      <c r="FLJ36" s="40"/>
      <c r="FLK36" s="19"/>
      <c r="FLL36" s="19"/>
      <c r="FLM36" s="18"/>
      <c r="FLN36" s="18"/>
      <c r="FLO36" s="39"/>
      <c r="FLP36" s="39"/>
      <c r="FLQ36" s="39"/>
      <c r="FLR36" s="39"/>
      <c r="FLS36" s="40"/>
      <c r="FLT36" s="40"/>
      <c r="FLU36" s="40"/>
      <c r="FLV36" s="40"/>
      <c r="FLW36" s="19"/>
      <c r="FLX36" s="19"/>
      <c r="FLY36" s="18"/>
      <c r="FLZ36" s="18"/>
      <c r="FMA36" s="39"/>
      <c r="FMB36" s="39"/>
      <c r="FMC36" s="39"/>
      <c r="FMD36" s="39"/>
      <c r="FME36" s="40"/>
      <c r="FMF36" s="40"/>
      <c r="FMG36" s="40"/>
      <c r="FMH36" s="40"/>
      <c r="FMI36" s="19"/>
      <c r="FMJ36" s="19"/>
      <c r="FMK36" s="18"/>
      <c r="FML36" s="18"/>
      <c r="FMM36" s="39"/>
      <c r="FMN36" s="39"/>
      <c r="FMO36" s="39"/>
      <c r="FMP36" s="39"/>
      <c r="FMQ36" s="40"/>
      <c r="FMR36" s="40"/>
      <c r="FMS36" s="40"/>
      <c r="FMT36" s="40"/>
      <c r="FMU36" s="19"/>
      <c r="FMV36" s="19"/>
      <c r="FMW36" s="18"/>
      <c r="FMX36" s="18"/>
      <c r="FMY36" s="39"/>
      <c r="FMZ36" s="39"/>
      <c r="FNA36" s="39"/>
      <c r="FNB36" s="39"/>
      <c r="FNC36" s="40"/>
      <c r="FND36" s="40"/>
      <c r="FNE36" s="40"/>
      <c r="FNF36" s="40"/>
      <c r="FNG36" s="19"/>
      <c r="FNH36" s="19"/>
      <c r="FNI36" s="18"/>
      <c r="FNJ36" s="18"/>
      <c r="FNK36" s="39"/>
      <c r="FNL36" s="39"/>
      <c r="FNM36" s="39"/>
      <c r="FNN36" s="39"/>
      <c r="FNO36" s="40"/>
      <c r="FNP36" s="40"/>
      <c r="FNQ36" s="40"/>
      <c r="FNR36" s="40"/>
      <c r="FNS36" s="19"/>
      <c r="FNT36" s="19"/>
      <c r="FNU36" s="18"/>
      <c r="FNV36" s="18"/>
      <c r="FNW36" s="39"/>
      <c r="FNX36" s="39"/>
      <c r="FNY36" s="39"/>
      <c r="FNZ36" s="39"/>
      <c r="FOA36" s="40"/>
      <c r="FOB36" s="40"/>
      <c r="FOC36" s="40"/>
      <c r="FOD36" s="40"/>
      <c r="FOE36" s="19"/>
      <c r="FOF36" s="19"/>
      <c r="FOG36" s="18"/>
      <c r="FOH36" s="18"/>
      <c r="FOI36" s="39"/>
      <c r="FOJ36" s="39"/>
      <c r="FOK36" s="39"/>
      <c r="FOL36" s="39"/>
      <c r="FOM36" s="40"/>
      <c r="FON36" s="40"/>
      <c r="FOO36" s="40"/>
      <c r="FOP36" s="40"/>
      <c r="FOQ36" s="19"/>
      <c r="FOR36" s="19"/>
      <c r="FOS36" s="18"/>
      <c r="FOT36" s="18"/>
      <c r="FOU36" s="39"/>
      <c r="FOV36" s="39"/>
      <c r="FOW36" s="39"/>
      <c r="FOX36" s="39"/>
      <c r="FOY36" s="40"/>
      <c r="FOZ36" s="40"/>
      <c r="FPA36" s="40"/>
      <c r="FPB36" s="40"/>
      <c r="FPC36" s="19"/>
      <c r="FPD36" s="19"/>
      <c r="FPE36" s="18"/>
      <c r="FPF36" s="18"/>
      <c r="FPG36" s="39"/>
      <c r="FPH36" s="39"/>
      <c r="FPI36" s="39"/>
      <c r="FPJ36" s="39"/>
      <c r="FPK36" s="40"/>
      <c r="FPL36" s="40"/>
      <c r="FPM36" s="40"/>
      <c r="FPN36" s="40"/>
      <c r="FPO36" s="19"/>
      <c r="FPP36" s="19"/>
      <c r="FPQ36" s="18"/>
      <c r="FPR36" s="18"/>
      <c r="FPS36" s="39"/>
      <c r="FPT36" s="39"/>
      <c r="FPU36" s="39"/>
      <c r="FPV36" s="39"/>
      <c r="FPW36" s="40"/>
      <c r="FPX36" s="40"/>
      <c r="FPY36" s="40"/>
      <c r="FPZ36" s="40"/>
      <c r="FQA36" s="19"/>
      <c r="FQB36" s="19"/>
      <c r="FQC36" s="18"/>
      <c r="FQD36" s="18"/>
      <c r="FQE36" s="39"/>
      <c r="FQF36" s="39"/>
      <c r="FQG36" s="39"/>
      <c r="FQH36" s="39"/>
      <c r="FQI36" s="40"/>
      <c r="FQJ36" s="40"/>
      <c r="FQK36" s="40"/>
      <c r="FQL36" s="40"/>
      <c r="FQM36" s="19"/>
      <c r="FQN36" s="19"/>
      <c r="FQO36" s="18"/>
      <c r="FQP36" s="18"/>
      <c r="FQQ36" s="39"/>
      <c r="FQR36" s="39"/>
      <c r="FQS36" s="39"/>
      <c r="FQT36" s="39"/>
      <c r="FQU36" s="40"/>
      <c r="FQV36" s="40"/>
      <c r="FQW36" s="40"/>
      <c r="FQX36" s="40"/>
      <c r="FQY36" s="19"/>
      <c r="FQZ36" s="19"/>
      <c r="FRA36" s="18"/>
      <c r="FRB36" s="18"/>
      <c r="FRC36" s="39"/>
      <c r="FRD36" s="39"/>
      <c r="FRE36" s="39"/>
      <c r="FRF36" s="39"/>
      <c r="FRG36" s="40"/>
      <c r="FRH36" s="40"/>
      <c r="FRI36" s="40"/>
      <c r="FRJ36" s="40"/>
      <c r="FRK36" s="19"/>
      <c r="FRL36" s="19"/>
      <c r="FRM36" s="18"/>
      <c r="FRN36" s="18"/>
      <c r="FRO36" s="39"/>
      <c r="FRP36" s="39"/>
      <c r="FRQ36" s="39"/>
      <c r="FRR36" s="39"/>
      <c r="FRS36" s="40"/>
      <c r="FRT36" s="40"/>
      <c r="FRU36" s="40"/>
      <c r="FRV36" s="40"/>
      <c r="FRW36" s="19"/>
      <c r="FRX36" s="19"/>
      <c r="FRY36" s="18"/>
      <c r="FRZ36" s="18"/>
      <c r="FSA36" s="39"/>
      <c r="FSB36" s="39"/>
      <c r="FSC36" s="39"/>
      <c r="FSD36" s="39"/>
      <c r="FSE36" s="40"/>
      <c r="FSF36" s="40"/>
      <c r="FSG36" s="40"/>
      <c r="FSH36" s="40"/>
      <c r="FSI36" s="19"/>
      <c r="FSJ36" s="19"/>
      <c r="FSK36" s="18"/>
      <c r="FSL36" s="18"/>
      <c r="FSM36" s="39"/>
      <c r="FSN36" s="39"/>
      <c r="FSO36" s="39"/>
      <c r="FSP36" s="39"/>
      <c r="FSQ36" s="40"/>
      <c r="FSR36" s="40"/>
      <c r="FSS36" s="40"/>
      <c r="FST36" s="40"/>
      <c r="FSU36" s="19"/>
      <c r="FSV36" s="19"/>
      <c r="FSW36" s="18"/>
      <c r="FSX36" s="18"/>
      <c r="FSY36" s="39"/>
      <c r="FSZ36" s="39"/>
      <c r="FTA36" s="39"/>
      <c r="FTB36" s="39"/>
      <c r="FTC36" s="40"/>
      <c r="FTD36" s="40"/>
      <c r="FTE36" s="40"/>
      <c r="FTF36" s="40"/>
      <c r="FTG36" s="19"/>
      <c r="FTH36" s="19"/>
      <c r="FTI36" s="18"/>
      <c r="FTJ36" s="18"/>
      <c r="FTK36" s="39"/>
      <c r="FTL36" s="39"/>
      <c r="FTM36" s="39"/>
      <c r="FTN36" s="39"/>
      <c r="FTO36" s="40"/>
      <c r="FTP36" s="40"/>
      <c r="FTQ36" s="40"/>
      <c r="FTR36" s="40"/>
      <c r="FTS36" s="19"/>
      <c r="FTT36" s="19"/>
      <c r="FTU36" s="18"/>
      <c r="FTV36" s="18"/>
      <c r="FTW36" s="39"/>
      <c r="FTX36" s="39"/>
      <c r="FTY36" s="39"/>
      <c r="FTZ36" s="39"/>
      <c r="FUA36" s="40"/>
      <c r="FUB36" s="40"/>
      <c r="FUC36" s="40"/>
      <c r="FUD36" s="40"/>
      <c r="FUE36" s="19"/>
      <c r="FUF36" s="19"/>
      <c r="FUG36" s="18"/>
      <c r="FUH36" s="18"/>
      <c r="FUI36" s="39"/>
      <c r="FUJ36" s="39"/>
      <c r="FUK36" s="39"/>
      <c r="FUL36" s="39"/>
      <c r="FUM36" s="40"/>
      <c r="FUN36" s="40"/>
      <c r="FUO36" s="40"/>
      <c r="FUP36" s="40"/>
      <c r="FUQ36" s="19"/>
      <c r="FUR36" s="19"/>
      <c r="FUS36" s="18"/>
      <c r="FUT36" s="18"/>
      <c r="FUU36" s="39"/>
      <c r="FUV36" s="39"/>
      <c r="FUW36" s="39"/>
      <c r="FUX36" s="39"/>
      <c r="FUY36" s="40"/>
      <c r="FUZ36" s="40"/>
      <c r="FVA36" s="40"/>
      <c r="FVB36" s="40"/>
      <c r="FVC36" s="19"/>
      <c r="FVD36" s="19"/>
      <c r="FVE36" s="18"/>
      <c r="FVF36" s="18"/>
      <c r="FVG36" s="39"/>
      <c r="FVH36" s="39"/>
      <c r="FVI36" s="39"/>
      <c r="FVJ36" s="39"/>
      <c r="FVK36" s="40"/>
      <c r="FVL36" s="40"/>
      <c r="FVM36" s="40"/>
      <c r="FVN36" s="40"/>
      <c r="FVO36" s="19"/>
      <c r="FVP36" s="19"/>
      <c r="FVQ36" s="18"/>
      <c r="FVR36" s="18"/>
      <c r="FVS36" s="39"/>
      <c r="FVT36" s="39"/>
      <c r="FVU36" s="39"/>
      <c r="FVV36" s="39"/>
      <c r="FVW36" s="40"/>
      <c r="FVX36" s="40"/>
      <c r="FVY36" s="40"/>
      <c r="FVZ36" s="40"/>
      <c r="FWA36" s="19"/>
      <c r="FWB36" s="19"/>
      <c r="FWC36" s="18"/>
      <c r="FWD36" s="18"/>
      <c r="FWE36" s="39"/>
      <c r="FWF36" s="39"/>
      <c r="FWG36" s="39"/>
      <c r="FWH36" s="39"/>
      <c r="FWI36" s="40"/>
      <c r="FWJ36" s="40"/>
      <c r="FWK36" s="40"/>
      <c r="FWL36" s="40"/>
      <c r="FWM36" s="19"/>
      <c r="FWN36" s="19"/>
      <c r="FWO36" s="18"/>
      <c r="FWP36" s="18"/>
      <c r="FWQ36" s="39"/>
      <c r="FWR36" s="39"/>
      <c r="FWS36" s="39"/>
      <c r="FWT36" s="39"/>
      <c r="FWU36" s="40"/>
      <c r="FWV36" s="40"/>
      <c r="FWW36" s="40"/>
      <c r="FWX36" s="40"/>
      <c r="FWY36" s="19"/>
      <c r="FWZ36" s="19"/>
      <c r="FXA36" s="18"/>
      <c r="FXB36" s="18"/>
      <c r="FXC36" s="39"/>
      <c r="FXD36" s="39"/>
      <c r="FXE36" s="39"/>
      <c r="FXF36" s="39"/>
      <c r="FXG36" s="40"/>
      <c r="FXH36" s="40"/>
      <c r="FXI36" s="40"/>
      <c r="FXJ36" s="40"/>
      <c r="FXK36" s="19"/>
      <c r="FXL36" s="19"/>
      <c r="FXM36" s="18"/>
      <c r="FXN36" s="18"/>
      <c r="FXO36" s="39"/>
      <c r="FXP36" s="39"/>
      <c r="FXQ36" s="39"/>
      <c r="FXR36" s="39"/>
      <c r="FXS36" s="40"/>
      <c r="FXT36" s="40"/>
      <c r="FXU36" s="40"/>
      <c r="FXV36" s="40"/>
      <c r="FXW36" s="19"/>
      <c r="FXX36" s="19"/>
      <c r="FXY36" s="18"/>
      <c r="FXZ36" s="18"/>
      <c r="FYA36" s="39"/>
      <c r="FYB36" s="39"/>
      <c r="FYC36" s="39"/>
      <c r="FYD36" s="39"/>
      <c r="FYE36" s="40"/>
      <c r="FYF36" s="40"/>
      <c r="FYG36" s="40"/>
      <c r="FYH36" s="40"/>
      <c r="FYI36" s="19"/>
      <c r="FYJ36" s="19"/>
      <c r="FYK36" s="18"/>
      <c r="FYL36" s="18"/>
      <c r="FYM36" s="39"/>
      <c r="FYN36" s="39"/>
      <c r="FYO36" s="39"/>
      <c r="FYP36" s="39"/>
      <c r="FYQ36" s="40"/>
      <c r="FYR36" s="40"/>
      <c r="FYS36" s="40"/>
      <c r="FYT36" s="40"/>
      <c r="FYU36" s="19"/>
      <c r="FYV36" s="19"/>
      <c r="FYW36" s="18"/>
      <c r="FYX36" s="18"/>
      <c r="FYY36" s="39"/>
      <c r="FYZ36" s="39"/>
      <c r="FZA36" s="39"/>
      <c r="FZB36" s="39"/>
      <c r="FZC36" s="40"/>
      <c r="FZD36" s="40"/>
      <c r="FZE36" s="40"/>
      <c r="FZF36" s="40"/>
      <c r="FZG36" s="19"/>
      <c r="FZH36" s="19"/>
      <c r="FZI36" s="18"/>
      <c r="FZJ36" s="18"/>
      <c r="FZK36" s="39"/>
      <c r="FZL36" s="39"/>
      <c r="FZM36" s="39"/>
      <c r="FZN36" s="39"/>
      <c r="FZO36" s="40"/>
      <c r="FZP36" s="40"/>
      <c r="FZQ36" s="40"/>
      <c r="FZR36" s="40"/>
      <c r="FZS36" s="19"/>
      <c r="FZT36" s="19"/>
      <c r="FZU36" s="18"/>
      <c r="FZV36" s="18"/>
      <c r="FZW36" s="39"/>
      <c r="FZX36" s="39"/>
      <c r="FZY36" s="39"/>
      <c r="FZZ36" s="39"/>
      <c r="GAA36" s="40"/>
      <c r="GAB36" s="40"/>
      <c r="GAC36" s="40"/>
      <c r="GAD36" s="40"/>
      <c r="GAE36" s="19"/>
      <c r="GAF36" s="19"/>
      <c r="GAG36" s="18"/>
      <c r="GAH36" s="18"/>
      <c r="GAI36" s="39"/>
      <c r="GAJ36" s="39"/>
      <c r="GAK36" s="39"/>
      <c r="GAL36" s="39"/>
      <c r="GAM36" s="40"/>
      <c r="GAN36" s="40"/>
      <c r="GAO36" s="40"/>
      <c r="GAP36" s="40"/>
      <c r="GAQ36" s="19"/>
      <c r="GAR36" s="19"/>
      <c r="GAS36" s="18"/>
      <c r="GAT36" s="18"/>
      <c r="GAU36" s="39"/>
      <c r="GAV36" s="39"/>
      <c r="GAW36" s="39"/>
      <c r="GAX36" s="39"/>
      <c r="GAY36" s="40"/>
      <c r="GAZ36" s="40"/>
      <c r="GBA36" s="40"/>
      <c r="GBB36" s="40"/>
      <c r="GBC36" s="19"/>
      <c r="GBD36" s="19"/>
      <c r="GBE36" s="18"/>
      <c r="GBF36" s="18"/>
      <c r="GBG36" s="39"/>
      <c r="GBH36" s="39"/>
      <c r="GBI36" s="39"/>
      <c r="GBJ36" s="39"/>
      <c r="GBK36" s="40"/>
      <c r="GBL36" s="40"/>
      <c r="GBM36" s="40"/>
      <c r="GBN36" s="40"/>
      <c r="GBO36" s="19"/>
      <c r="GBP36" s="19"/>
      <c r="GBQ36" s="18"/>
      <c r="GBR36" s="18"/>
      <c r="GBS36" s="39"/>
      <c r="GBT36" s="39"/>
      <c r="GBU36" s="39"/>
      <c r="GBV36" s="39"/>
      <c r="GBW36" s="40"/>
      <c r="GBX36" s="40"/>
      <c r="GBY36" s="40"/>
      <c r="GBZ36" s="40"/>
      <c r="GCA36" s="19"/>
      <c r="GCB36" s="19"/>
      <c r="GCC36" s="18"/>
      <c r="GCD36" s="18"/>
      <c r="GCE36" s="39"/>
      <c r="GCF36" s="39"/>
      <c r="GCG36" s="39"/>
      <c r="GCH36" s="39"/>
      <c r="GCI36" s="40"/>
      <c r="GCJ36" s="40"/>
      <c r="GCK36" s="40"/>
      <c r="GCL36" s="40"/>
      <c r="GCM36" s="19"/>
      <c r="GCN36" s="19"/>
      <c r="GCO36" s="18"/>
      <c r="GCP36" s="18"/>
      <c r="GCQ36" s="39"/>
      <c r="GCR36" s="39"/>
      <c r="GCS36" s="39"/>
      <c r="GCT36" s="39"/>
      <c r="GCU36" s="40"/>
      <c r="GCV36" s="40"/>
      <c r="GCW36" s="40"/>
      <c r="GCX36" s="40"/>
      <c r="GCY36" s="19"/>
      <c r="GCZ36" s="19"/>
      <c r="GDA36" s="18"/>
      <c r="GDB36" s="18"/>
      <c r="GDC36" s="39"/>
      <c r="GDD36" s="39"/>
      <c r="GDE36" s="39"/>
      <c r="GDF36" s="39"/>
      <c r="GDG36" s="40"/>
      <c r="GDH36" s="40"/>
      <c r="GDI36" s="40"/>
      <c r="GDJ36" s="40"/>
      <c r="GDK36" s="19"/>
      <c r="GDL36" s="19"/>
      <c r="GDM36" s="18"/>
      <c r="GDN36" s="18"/>
      <c r="GDO36" s="39"/>
      <c r="GDP36" s="39"/>
      <c r="GDQ36" s="39"/>
      <c r="GDR36" s="39"/>
      <c r="GDS36" s="40"/>
      <c r="GDT36" s="40"/>
      <c r="GDU36" s="40"/>
      <c r="GDV36" s="40"/>
      <c r="GDW36" s="19"/>
      <c r="GDX36" s="19"/>
      <c r="GDY36" s="18"/>
      <c r="GDZ36" s="18"/>
      <c r="GEA36" s="39"/>
      <c r="GEB36" s="39"/>
      <c r="GEC36" s="39"/>
      <c r="GED36" s="39"/>
      <c r="GEE36" s="40"/>
      <c r="GEF36" s="40"/>
      <c r="GEG36" s="40"/>
      <c r="GEH36" s="40"/>
      <c r="GEI36" s="19"/>
      <c r="GEJ36" s="19"/>
      <c r="GEK36" s="18"/>
      <c r="GEL36" s="18"/>
      <c r="GEM36" s="39"/>
      <c r="GEN36" s="39"/>
      <c r="GEO36" s="39"/>
      <c r="GEP36" s="39"/>
      <c r="GEQ36" s="40"/>
      <c r="GER36" s="40"/>
      <c r="GES36" s="40"/>
      <c r="GET36" s="40"/>
      <c r="GEU36" s="19"/>
      <c r="GEV36" s="19"/>
      <c r="GEW36" s="18"/>
      <c r="GEX36" s="18"/>
      <c r="GEY36" s="39"/>
      <c r="GEZ36" s="39"/>
      <c r="GFA36" s="39"/>
      <c r="GFB36" s="39"/>
      <c r="GFC36" s="40"/>
      <c r="GFD36" s="40"/>
      <c r="GFE36" s="40"/>
      <c r="GFF36" s="40"/>
      <c r="GFG36" s="19"/>
      <c r="GFH36" s="19"/>
      <c r="GFI36" s="18"/>
      <c r="GFJ36" s="18"/>
      <c r="GFK36" s="39"/>
      <c r="GFL36" s="39"/>
      <c r="GFM36" s="39"/>
      <c r="GFN36" s="39"/>
      <c r="GFO36" s="40"/>
      <c r="GFP36" s="40"/>
      <c r="GFQ36" s="40"/>
      <c r="GFR36" s="40"/>
      <c r="GFS36" s="19"/>
      <c r="GFT36" s="19"/>
      <c r="GFU36" s="18"/>
      <c r="GFV36" s="18"/>
      <c r="GFW36" s="39"/>
      <c r="GFX36" s="39"/>
      <c r="GFY36" s="39"/>
      <c r="GFZ36" s="39"/>
      <c r="GGA36" s="40"/>
      <c r="GGB36" s="40"/>
      <c r="GGC36" s="40"/>
      <c r="GGD36" s="40"/>
      <c r="GGE36" s="19"/>
      <c r="GGF36" s="19"/>
      <c r="GGG36" s="18"/>
      <c r="GGH36" s="18"/>
      <c r="GGI36" s="39"/>
      <c r="GGJ36" s="39"/>
      <c r="GGK36" s="39"/>
      <c r="GGL36" s="39"/>
      <c r="GGM36" s="40"/>
      <c r="GGN36" s="40"/>
      <c r="GGO36" s="40"/>
      <c r="GGP36" s="40"/>
      <c r="GGQ36" s="19"/>
      <c r="GGR36" s="19"/>
      <c r="GGS36" s="18"/>
      <c r="GGT36" s="18"/>
      <c r="GGU36" s="39"/>
      <c r="GGV36" s="39"/>
      <c r="GGW36" s="39"/>
      <c r="GGX36" s="39"/>
      <c r="GGY36" s="40"/>
      <c r="GGZ36" s="40"/>
      <c r="GHA36" s="40"/>
      <c r="GHB36" s="40"/>
      <c r="GHC36" s="19"/>
      <c r="GHD36" s="19"/>
      <c r="GHE36" s="18"/>
      <c r="GHF36" s="18"/>
      <c r="GHG36" s="39"/>
      <c r="GHH36" s="39"/>
      <c r="GHI36" s="39"/>
      <c r="GHJ36" s="39"/>
      <c r="GHK36" s="40"/>
      <c r="GHL36" s="40"/>
      <c r="GHM36" s="40"/>
      <c r="GHN36" s="40"/>
      <c r="GHO36" s="19"/>
      <c r="GHP36" s="19"/>
      <c r="GHQ36" s="18"/>
      <c r="GHR36" s="18"/>
      <c r="GHS36" s="39"/>
      <c r="GHT36" s="39"/>
      <c r="GHU36" s="39"/>
      <c r="GHV36" s="39"/>
      <c r="GHW36" s="40"/>
      <c r="GHX36" s="40"/>
      <c r="GHY36" s="40"/>
      <c r="GHZ36" s="40"/>
      <c r="GIA36" s="19"/>
      <c r="GIB36" s="19"/>
      <c r="GIC36" s="18"/>
      <c r="GID36" s="18"/>
      <c r="GIE36" s="39"/>
      <c r="GIF36" s="39"/>
      <c r="GIG36" s="39"/>
      <c r="GIH36" s="39"/>
      <c r="GII36" s="40"/>
      <c r="GIJ36" s="40"/>
      <c r="GIK36" s="40"/>
      <c r="GIL36" s="40"/>
      <c r="GIM36" s="19"/>
      <c r="GIN36" s="19"/>
      <c r="GIO36" s="18"/>
      <c r="GIP36" s="18"/>
      <c r="GIQ36" s="39"/>
      <c r="GIR36" s="39"/>
      <c r="GIS36" s="39"/>
      <c r="GIT36" s="39"/>
      <c r="GIU36" s="40"/>
      <c r="GIV36" s="40"/>
      <c r="GIW36" s="40"/>
      <c r="GIX36" s="40"/>
      <c r="GIY36" s="19"/>
      <c r="GIZ36" s="19"/>
      <c r="GJA36" s="18"/>
      <c r="GJB36" s="18"/>
      <c r="GJC36" s="39"/>
      <c r="GJD36" s="39"/>
      <c r="GJE36" s="39"/>
      <c r="GJF36" s="39"/>
      <c r="GJG36" s="40"/>
      <c r="GJH36" s="40"/>
      <c r="GJI36" s="40"/>
      <c r="GJJ36" s="40"/>
      <c r="GJK36" s="19"/>
      <c r="GJL36" s="19"/>
      <c r="GJM36" s="18"/>
      <c r="GJN36" s="18"/>
      <c r="GJO36" s="39"/>
      <c r="GJP36" s="39"/>
      <c r="GJQ36" s="39"/>
      <c r="GJR36" s="39"/>
      <c r="GJS36" s="40"/>
      <c r="GJT36" s="40"/>
      <c r="GJU36" s="40"/>
      <c r="GJV36" s="40"/>
      <c r="GJW36" s="19"/>
      <c r="GJX36" s="19"/>
      <c r="GJY36" s="18"/>
      <c r="GJZ36" s="18"/>
      <c r="GKA36" s="39"/>
      <c r="GKB36" s="39"/>
      <c r="GKC36" s="39"/>
      <c r="GKD36" s="39"/>
      <c r="GKE36" s="40"/>
      <c r="GKF36" s="40"/>
      <c r="GKG36" s="40"/>
      <c r="GKH36" s="40"/>
      <c r="GKI36" s="19"/>
      <c r="GKJ36" s="19"/>
      <c r="GKK36" s="18"/>
      <c r="GKL36" s="18"/>
      <c r="GKM36" s="39"/>
      <c r="GKN36" s="39"/>
      <c r="GKO36" s="39"/>
      <c r="GKP36" s="39"/>
      <c r="GKQ36" s="40"/>
      <c r="GKR36" s="40"/>
      <c r="GKS36" s="40"/>
      <c r="GKT36" s="40"/>
      <c r="GKU36" s="19"/>
      <c r="GKV36" s="19"/>
      <c r="GKW36" s="18"/>
      <c r="GKX36" s="18"/>
      <c r="GKY36" s="39"/>
      <c r="GKZ36" s="39"/>
      <c r="GLA36" s="39"/>
      <c r="GLB36" s="39"/>
      <c r="GLC36" s="40"/>
      <c r="GLD36" s="40"/>
      <c r="GLE36" s="40"/>
      <c r="GLF36" s="40"/>
      <c r="GLG36" s="19"/>
      <c r="GLH36" s="19"/>
      <c r="GLI36" s="18"/>
      <c r="GLJ36" s="18"/>
      <c r="GLK36" s="39"/>
      <c r="GLL36" s="39"/>
      <c r="GLM36" s="39"/>
      <c r="GLN36" s="39"/>
      <c r="GLO36" s="40"/>
      <c r="GLP36" s="40"/>
      <c r="GLQ36" s="40"/>
      <c r="GLR36" s="40"/>
      <c r="GLS36" s="19"/>
      <c r="GLT36" s="19"/>
      <c r="GLU36" s="18"/>
      <c r="GLV36" s="18"/>
      <c r="GLW36" s="39"/>
      <c r="GLX36" s="39"/>
      <c r="GLY36" s="39"/>
      <c r="GLZ36" s="39"/>
      <c r="GMA36" s="40"/>
      <c r="GMB36" s="40"/>
      <c r="GMC36" s="40"/>
      <c r="GMD36" s="40"/>
      <c r="GME36" s="19"/>
      <c r="GMF36" s="19"/>
      <c r="GMG36" s="18"/>
      <c r="GMH36" s="18"/>
      <c r="GMI36" s="39"/>
      <c r="GMJ36" s="39"/>
      <c r="GMK36" s="39"/>
      <c r="GML36" s="39"/>
      <c r="GMM36" s="40"/>
      <c r="GMN36" s="40"/>
      <c r="GMO36" s="40"/>
      <c r="GMP36" s="40"/>
      <c r="GMQ36" s="19"/>
      <c r="GMR36" s="19"/>
      <c r="GMS36" s="18"/>
      <c r="GMT36" s="18"/>
      <c r="GMU36" s="39"/>
      <c r="GMV36" s="39"/>
      <c r="GMW36" s="39"/>
      <c r="GMX36" s="39"/>
      <c r="GMY36" s="40"/>
      <c r="GMZ36" s="40"/>
      <c r="GNA36" s="40"/>
      <c r="GNB36" s="40"/>
      <c r="GNC36" s="19"/>
      <c r="GND36" s="19"/>
      <c r="GNE36" s="18"/>
      <c r="GNF36" s="18"/>
      <c r="GNG36" s="39"/>
      <c r="GNH36" s="39"/>
      <c r="GNI36" s="39"/>
      <c r="GNJ36" s="39"/>
      <c r="GNK36" s="40"/>
      <c r="GNL36" s="40"/>
      <c r="GNM36" s="40"/>
      <c r="GNN36" s="40"/>
      <c r="GNO36" s="19"/>
      <c r="GNP36" s="19"/>
      <c r="GNQ36" s="18"/>
      <c r="GNR36" s="18"/>
      <c r="GNS36" s="39"/>
      <c r="GNT36" s="39"/>
      <c r="GNU36" s="39"/>
      <c r="GNV36" s="39"/>
      <c r="GNW36" s="40"/>
      <c r="GNX36" s="40"/>
      <c r="GNY36" s="40"/>
      <c r="GNZ36" s="40"/>
      <c r="GOA36" s="19"/>
      <c r="GOB36" s="19"/>
      <c r="GOC36" s="18"/>
      <c r="GOD36" s="18"/>
      <c r="GOE36" s="39"/>
      <c r="GOF36" s="39"/>
      <c r="GOG36" s="39"/>
      <c r="GOH36" s="39"/>
      <c r="GOI36" s="40"/>
      <c r="GOJ36" s="40"/>
      <c r="GOK36" s="40"/>
      <c r="GOL36" s="40"/>
      <c r="GOM36" s="19"/>
      <c r="GON36" s="19"/>
      <c r="GOO36" s="18"/>
      <c r="GOP36" s="18"/>
      <c r="GOQ36" s="39"/>
      <c r="GOR36" s="39"/>
      <c r="GOS36" s="39"/>
      <c r="GOT36" s="39"/>
      <c r="GOU36" s="40"/>
      <c r="GOV36" s="40"/>
      <c r="GOW36" s="40"/>
      <c r="GOX36" s="40"/>
      <c r="GOY36" s="19"/>
      <c r="GOZ36" s="19"/>
      <c r="GPA36" s="18"/>
      <c r="GPB36" s="18"/>
      <c r="GPC36" s="39"/>
      <c r="GPD36" s="39"/>
      <c r="GPE36" s="39"/>
      <c r="GPF36" s="39"/>
      <c r="GPG36" s="40"/>
      <c r="GPH36" s="40"/>
      <c r="GPI36" s="40"/>
      <c r="GPJ36" s="40"/>
      <c r="GPK36" s="19"/>
      <c r="GPL36" s="19"/>
      <c r="GPM36" s="18"/>
      <c r="GPN36" s="18"/>
      <c r="GPO36" s="39"/>
      <c r="GPP36" s="39"/>
      <c r="GPQ36" s="39"/>
      <c r="GPR36" s="39"/>
      <c r="GPS36" s="40"/>
      <c r="GPT36" s="40"/>
      <c r="GPU36" s="40"/>
      <c r="GPV36" s="40"/>
      <c r="GPW36" s="19"/>
      <c r="GPX36" s="19"/>
      <c r="GPY36" s="18"/>
      <c r="GPZ36" s="18"/>
      <c r="GQA36" s="39"/>
      <c r="GQB36" s="39"/>
      <c r="GQC36" s="39"/>
      <c r="GQD36" s="39"/>
      <c r="GQE36" s="40"/>
      <c r="GQF36" s="40"/>
      <c r="GQG36" s="40"/>
      <c r="GQH36" s="40"/>
      <c r="GQI36" s="19"/>
      <c r="GQJ36" s="19"/>
      <c r="GQK36" s="18"/>
      <c r="GQL36" s="18"/>
      <c r="GQM36" s="39"/>
      <c r="GQN36" s="39"/>
      <c r="GQO36" s="39"/>
      <c r="GQP36" s="39"/>
      <c r="GQQ36" s="40"/>
      <c r="GQR36" s="40"/>
      <c r="GQS36" s="40"/>
      <c r="GQT36" s="40"/>
      <c r="GQU36" s="19"/>
      <c r="GQV36" s="19"/>
      <c r="GQW36" s="18"/>
      <c r="GQX36" s="18"/>
      <c r="GQY36" s="39"/>
      <c r="GQZ36" s="39"/>
      <c r="GRA36" s="39"/>
      <c r="GRB36" s="39"/>
      <c r="GRC36" s="40"/>
      <c r="GRD36" s="40"/>
      <c r="GRE36" s="40"/>
      <c r="GRF36" s="40"/>
      <c r="GRG36" s="19"/>
      <c r="GRH36" s="19"/>
      <c r="GRI36" s="18"/>
      <c r="GRJ36" s="18"/>
      <c r="GRK36" s="39"/>
      <c r="GRL36" s="39"/>
      <c r="GRM36" s="39"/>
      <c r="GRN36" s="39"/>
      <c r="GRO36" s="40"/>
      <c r="GRP36" s="40"/>
      <c r="GRQ36" s="40"/>
      <c r="GRR36" s="40"/>
      <c r="GRS36" s="19"/>
      <c r="GRT36" s="19"/>
      <c r="GRU36" s="18"/>
      <c r="GRV36" s="18"/>
      <c r="GRW36" s="39"/>
      <c r="GRX36" s="39"/>
      <c r="GRY36" s="39"/>
      <c r="GRZ36" s="39"/>
      <c r="GSA36" s="40"/>
      <c r="GSB36" s="40"/>
      <c r="GSC36" s="40"/>
      <c r="GSD36" s="40"/>
      <c r="GSE36" s="19"/>
      <c r="GSF36" s="19"/>
      <c r="GSG36" s="18"/>
      <c r="GSH36" s="18"/>
      <c r="GSI36" s="39"/>
      <c r="GSJ36" s="39"/>
      <c r="GSK36" s="39"/>
      <c r="GSL36" s="39"/>
      <c r="GSM36" s="40"/>
      <c r="GSN36" s="40"/>
      <c r="GSO36" s="40"/>
      <c r="GSP36" s="40"/>
      <c r="GSQ36" s="19"/>
      <c r="GSR36" s="19"/>
      <c r="GSS36" s="18"/>
      <c r="GST36" s="18"/>
      <c r="GSU36" s="39"/>
      <c r="GSV36" s="39"/>
      <c r="GSW36" s="39"/>
      <c r="GSX36" s="39"/>
      <c r="GSY36" s="40"/>
      <c r="GSZ36" s="40"/>
      <c r="GTA36" s="40"/>
      <c r="GTB36" s="40"/>
      <c r="GTC36" s="19"/>
      <c r="GTD36" s="19"/>
      <c r="GTE36" s="18"/>
      <c r="GTF36" s="18"/>
      <c r="GTG36" s="39"/>
      <c r="GTH36" s="39"/>
      <c r="GTI36" s="39"/>
      <c r="GTJ36" s="39"/>
      <c r="GTK36" s="40"/>
      <c r="GTL36" s="40"/>
      <c r="GTM36" s="40"/>
      <c r="GTN36" s="40"/>
      <c r="GTO36" s="19"/>
      <c r="GTP36" s="19"/>
      <c r="GTQ36" s="18"/>
      <c r="GTR36" s="18"/>
      <c r="GTS36" s="39"/>
      <c r="GTT36" s="39"/>
      <c r="GTU36" s="39"/>
      <c r="GTV36" s="39"/>
      <c r="GTW36" s="40"/>
      <c r="GTX36" s="40"/>
      <c r="GTY36" s="40"/>
      <c r="GTZ36" s="40"/>
      <c r="GUA36" s="19"/>
      <c r="GUB36" s="19"/>
      <c r="GUC36" s="18"/>
      <c r="GUD36" s="18"/>
      <c r="GUE36" s="39"/>
      <c r="GUF36" s="39"/>
      <c r="GUG36" s="39"/>
      <c r="GUH36" s="39"/>
      <c r="GUI36" s="40"/>
      <c r="GUJ36" s="40"/>
      <c r="GUK36" s="40"/>
      <c r="GUL36" s="40"/>
      <c r="GUM36" s="19"/>
      <c r="GUN36" s="19"/>
      <c r="GUO36" s="18"/>
      <c r="GUP36" s="18"/>
      <c r="GUQ36" s="39"/>
      <c r="GUR36" s="39"/>
      <c r="GUS36" s="39"/>
      <c r="GUT36" s="39"/>
      <c r="GUU36" s="40"/>
      <c r="GUV36" s="40"/>
      <c r="GUW36" s="40"/>
      <c r="GUX36" s="40"/>
      <c r="GUY36" s="19"/>
      <c r="GUZ36" s="19"/>
      <c r="GVA36" s="18"/>
      <c r="GVB36" s="18"/>
      <c r="GVC36" s="39"/>
      <c r="GVD36" s="39"/>
      <c r="GVE36" s="39"/>
      <c r="GVF36" s="39"/>
      <c r="GVG36" s="40"/>
      <c r="GVH36" s="40"/>
      <c r="GVI36" s="40"/>
      <c r="GVJ36" s="40"/>
      <c r="GVK36" s="19"/>
      <c r="GVL36" s="19"/>
      <c r="GVM36" s="18"/>
      <c r="GVN36" s="18"/>
      <c r="GVO36" s="39"/>
      <c r="GVP36" s="39"/>
      <c r="GVQ36" s="39"/>
      <c r="GVR36" s="39"/>
      <c r="GVS36" s="40"/>
      <c r="GVT36" s="40"/>
      <c r="GVU36" s="40"/>
      <c r="GVV36" s="40"/>
      <c r="GVW36" s="19"/>
      <c r="GVX36" s="19"/>
      <c r="GVY36" s="18"/>
      <c r="GVZ36" s="18"/>
      <c r="GWA36" s="39"/>
      <c r="GWB36" s="39"/>
      <c r="GWC36" s="39"/>
      <c r="GWD36" s="39"/>
      <c r="GWE36" s="40"/>
      <c r="GWF36" s="40"/>
      <c r="GWG36" s="40"/>
      <c r="GWH36" s="40"/>
      <c r="GWI36" s="19"/>
      <c r="GWJ36" s="19"/>
      <c r="GWK36" s="18"/>
      <c r="GWL36" s="18"/>
      <c r="GWM36" s="39"/>
      <c r="GWN36" s="39"/>
      <c r="GWO36" s="39"/>
      <c r="GWP36" s="39"/>
      <c r="GWQ36" s="40"/>
      <c r="GWR36" s="40"/>
      <c r="GWS36" s="40"/>
      <c r="GWT36" s="40"/>
      <c r="GWU36" s="19"/>
      <c r="GWV36" s="19"/>
      <c r="GWW36" s="18"/>
      <c r="GWX36" s="18"/>
      <c r="GWY36" s="39"/>
      <c r="GWZ36" s="39"/>
      <c r="GXA36" s="39"/>
      <c r="GXB36" s="39"/>
      <c r="GXC36" s="40"/>
      <c r="GXD36" s="40"/>
      <c r="GXE36" s="40"/>
      <c r="GXF36" s="40"/>
      <c r="GXG36" s="19"/>
      <c r="GXH36" s="19"/>
      <c r="GXI36" s="18"/>
      <c r="GXJ36" s="18"/>
      <c r="GXK36" s="39"/>
      <c r="GXL36" s="39"/>
      <c r="GXM36" s="39"/>
      <c r="GXN36" s="39"/>
      <c r="GXO36" s="40"/>
      <c r="GXP36" s="40"/>
      <c r="GXQ36" s="40"/>
      <c r="GXR36" s="40"/>
      <c r="GXS36" s="19"/>
      <c r="GXT36" s="19"/>
      <c r="GXU36" s="18"/>
      <c r="GXV36" s="18"/>
      <c r="GXW36" s="39"/>
      <c r="GXX36" s="39"/>
      <c r="GXY36" s="39"/>
      <c r="GXZ36" s="39"/>
      <c r="GYA36" s="40"/>
      <c r="GYB36" s="40"/>
      <c r="GYC36" s="40"/>
      <c r="GYD36" s="40"/>
      <c r="GYE36" s="19"/>
      <c r="GYF36" s="19"/>
      <c r="GYG36" s="18"/>
      <c r="GYH36" s="18"/>
      <c r="GYI36" s="39"/>
      <c r="GYJ36" s="39"/>
      <c r="GYK36" s="39"/>
      <c r="GYL36" s="39"/>
      <c r="GYM36" s="40"/>
      <c r="GYN36" s="40"/>
      <c r="GYO36" s="40"/>
      <c r="GYP36" s="40"/>
      <c r="GYQ36" s="19"/>
      <c r="GYR36" s="19"/>
      <c r="GYS36" s="18"/>
      <c r="GYT36" s="18"/>
      <c r="GYU36" s="39"/>
      <c r="GYV36" s="39"/>
      <c r="GYW36" s="39"/>
      <c r="GYX36" s="39"/>
      <c r="GYY36" s="40"/>
      <c r="GYZ36" s="40"/>
      <c r="GZA36" s="40"/>
      <c r="GZB36" s="40"/>
      <c r="GZC36" s="19"/>
      <c r="GZD36" s="19"/>
      <c r="GZE36" s="18"/>
      <c r="GZF36" s="18"/>
      <c r="GZG36" s="39"/>
      <c r="GZH36" s="39"/>
      <c r="GZI36" s="39"/>
      <c r="GZJ36" s="39"/>
      <c r="GZK36" s="40"/>
      <c r="GZL36" s="40"/>
      <c r="GZM36" s="40"/>
      <c r="GZN36" s="40"/>
      <c r="GZO36" s="19"/>
      <c r="GZP36" s="19"/>
      <c r="GZQ36" s="18"/>
      <c r="GZR36" s="18"/>
      <c r="GZS36" s="39"/>
      <c r="GZT36" s="39"/>
      <c r="GZU36" s="39"/>
      <c r="GZV36" s="39"/>
      <c r="GZW36" s="40"/>
      <c r="GZX36" s="40"/>
      <c r="GZY36" s="40"/>
      <c r="GZZ36" s="40"/>
      <c r="HAA36" s="19"/>
      <c r="HAB36" s="19"/>
      <c r="HAC36" s="18"/>
      <c r="HAD36" s="18"/>
      <c r="HAE36" s="39"/>
      <c r="HAF36" s="39"/>
      <c r="HAG36" s="39"/>
      <c r="HAH36" s="39"/>
      <c r="HAI36" s="40"/>
      <c r="HAJ36" s="40"/>
      <c r="HAK36" s="40"/>
      <c r="HAL36" s="40"/>
      <c r="HAM36" s="19"/>
      <c r="HAN36" s="19"/>
      <c r="HAO36" s="18"/>
      <c r="HAP36" s="18"/>
      <c r="HAQ36" s="39"/>
      <c r="HAR36" s="39"/>
      <c r="HAS36" s="39"/>
      <c r="HAT36" s="39"/>
      <c r="HAU36" s="40"/>
      <c r="HAV36" s="40"/>
      <c r="HAW36" s="40"/>
      <c r="HAX36" s="40"/>
      <c r="HAY36" s="19"/>
      <c r="HAZ36" s="19"/>
      <c r="HBA36" s="18"/>
      <c r="HBB36" s="18"/>
      <c r="HBC36" s="39"/>
      <c r="HBD36" s="39"/>
      <c r="HBE36" s="39"/>
      <c r="HBF36" s="39"/>
      <c r="HBG36" s="40"/>
      <c r="HBH36" s="40"/>
      <c r="HBI36" s="40"/>
      <c r="HBJ36" s="40"/>
      <c r="HBK36" s="19"/>
      <c r="HBL36" s="19"/>
      <c r="HBM36" s="18"/>
      <c r="HBN36" s="18"/>
      <c r="HBO36" s="39"/>
      <c r="HBP36" s="39"/>
      <c r="HBQ36" s="39"/>
      <c r="HBR36" s="39"/>
      <c r="HBS36" s="40"/>
      <c r="HBT36" s="40"/>
      <c r="HBU36" s="40"/>
      <c r="HBV36" s="40"/>
      <c r="HBW36" s="19"/>
      <c r="HBX36" s="19"/>
      <c r="HBY36" s="18"/>
      <c r="HBZ36" s="18"/>
      <c r="HCA36" s="39"/>
      <c r="HCB36" s="39"/>
      <c r="HCC36" s="39"/>
      <c r="HCD36" s="39"/>
      <c r="HCE36" s="40"/>
      <c r="HCF36" s="40"/>
      <c r="HCG36" s="40"/>
      <c r="HCH36" s="40"/>
      <c r="HCI36" s="19"/>
      <c r="HCJ36" s="19"/>
      <c r="HCK36" s="18"/>
      <c r="HCL36" s="18"/>
      <c r="HCM36" s="39"/>
      <c r="HCN36" s="39"/>
      <c r="HCO36" s="39"/>
      <c r="HCP36" s="39"/>
      <c r="HCQ36" s="40"/>
      <c r="HCR36" s="40"/>
      <c r="HCS36" s="40"/>
      <c r="HCT36" s="40"/>
      <c r="HCU36" s="19"/>
      <c r="HCV36" s="19"/>
      <c r="HCW36" s="18"/>
      <c r="HCX36" s="18"/>
      <c r="HCY36" s="39"/>
      <c r="HCZ36" s="39"/>
      <c r="HDA36" s="39"/>
      <c r="HDB36" s="39"/>
      <c r="HDC36" s="40"/>
      <c r="HDD36" s="40"/>
      <c r="HDE36" s="40"/>
      <c r="HDF36" s="40"/>
      <c r="HDG36" s="19"/>
      <c r="HDH36" s="19"/>
      <c r="HDI36" s="18"/>
      <c r="HDJ36" s="18"/>
      <c r="HDK36" s="39"/>
      <c r="HDL36" s="39"/>
      <c r="HDM36" s="39"/>
      <c r="HDN36" s="39"/>
      <c r="HDO36" s="40"/>
      <c r="HDP36" s="40"/>
      <c r="HDQ36" s="40"/>
      <c r="HDR36" s="40"/>
      <c r="HDS36" s="19"/>
      <c r="HDT36" s="19"/>
      <c r="HDU36" s="18"/>
      <c r="HDV36" s="18"/>
      <c r="HDW36" s="39"/>
      <c r="HDX36" s="39"/>
      <c r="HDY36" s="39"/>
      <c r="HDZ36" s="39"/>
      <c r="HEA36" s="40"/>
      <c r="HEB36" s="40"/>
      <c r="HEC36" s="40"/>
      <c r="HED36" s="40"/>
      <c r="HEE36" s="19"/>
      <c r="HEF36" s="19"/>
      <c r="HEG36" s="18"/>
      <c r="HEH36" s="18"/>
      <c r="HEI36" s="39"/>
      <c r="HEJ36" s="39"/>
      <c r="HEK36" s="39"/>
      <c r="HEL36" s="39"/>
      <c r="HEM36" s="40"/>
      <c r="HEN36" s="40"/>
      <c r="HEO36" s="40"/>
      <c r="HEP36" s="40"/>
      <c r="HEQ36" s="19"/>
      <c r="HER36" s="19"/>
      <c r="HES36" s="18"/>
      <c r="HET36" s="18"/>
      <c r="HEU36" s="39"/>
      <c r="HEV36" s="39"/>
      <c r="HEW36" s="39"/>
      <c r="HEX36" s="39"/>
      <c r="HEY36" s="40"/>
      <c r="HEZ36" s="40"/>
      <c r="HFA36" s="40"/>
      <c r="HFB36" s="40"/>
      <c r="HFC36" s="19"/>
      <c r="HFD36" s="19"/>
      <c r="HFE36" s="18"/>
      <c r="HFF36" s="18"/>
      <c r="HFG36" s="39"/>
      <c r="HFH36" s="39"/>
      <c r="HFI36" s="39"/>
      <c r="HFJ36" s="39"/>
      <c r="HFK36" s="40"/>
      <c r="HFL36" s="40"/>
      <c r="HFM36" s="40"/>
      <c r="HFN36" s="40"/>
      <c r="HFO36" s="19"/>
      <c r="HFP36" s="19"/>
      <c r="HFQ36" s="18"/>
      <c r="HFR36" s="18"/>
      <c r="HFS36" s="39"/>
      <c r="HFT36" s="39"/>
      <c r="HFU36" s="39"/>
      <c r="HFV36" s="39"/>
      <c r="HFW36" s="40"/>
      <c r="HFX36" s="40"/>
      <c r="HFY36" s="40"/>
      <c r="HFZ36" s="40"/>
      <c r="HGA36" s="19"/>
      <c r="HGB36" s="19"/>
      <c r="HGC36" s="18"/>
      <c r="HGD36" s="18"/>
      <c r="HGE36" s="39"/>
      <c r="HGF36" s="39"/>
      <c r="HGG36" s="39"/>
      <c r="HGH36" s="39"/>
      <c r="HGI36" s="40"/>
      <c r="HGJ36" s="40"/>
      <c r="HGK36" s="40"/>
      <c r="HGL36" s="40"/>
      <c r="HGM36" s="19"/>
      <c r="HGN36" s="19"/>
      <c r="HGO36" s="18"/>
      <c r="HGP36" s="18"/>
      <c r="HGQ36" s="39"/>
      <c r="HGR36" s="39"/>
      <c r="HGS36" s="39"/>
      <c r="HGT36" s="39"/>
      <c r="HGU36" s="40"/>
      <c r="HGV36" s="40"/>
      <c r="HGW36" s="40"/>
      <c r="HGX36" s="40"/>
      <c r="HGY36" s="19"/>
      <c r="HGZ36" s="19"/>
      <c r="HHA36" s="18"/>
      <c r="HHB36" s="18"/>
      <c r="HHC36" s="39"/>
      <c r="HHD36" s="39"/>
      <c r="HHE36" s="39"/>
      <c r="HHF36" s="39"/>
      <c r="HHG36" s="40"/>
      <c r="HHH36" s="40"/>
      <c r="HHI36" s="40"/>
      <c r="HHJ36" s="40"/>
      <c r="HHK36" s="19"/>
      <c r="HHL36" s="19"/>
      <c r="HHM36" s="18"/>
      <c r="HHN36" s="18"/>
      <c r="HHO36" s="39"/>
      <c r="HHP36" s="39"/>
      <c r="HHQ36" s="39"/>
      <c r="HHR36" s="39"/>
      <c r="HHS36" s="40"/>
      <c r="HHT36" s="40"/>
      <c r="HHU36" s="40"/>
      <c r="HHV36" s="40"/>
      <c r="HHW36" s="19"/>
      <c r="HHX36" s="19"/>
      <c r="HHY36" s="18"/>
      <c r="HHZ36" s="18"/>
      <c r="HIA36" s="39"/>
      <c r="HIB36" s="39"/>
      <c r="HIC36" s="39"/>
      <c r="HID36" s="39"/>
      <c r="HIE36" s="40"/>
      <c r="HIF36" s="40"/>
      <c r="HIG36" s="40"/>
      <c r="HIH36" s="40"/>
      <c r="HII36" s="19"/>
      <c r="HIJ36" s="19"/>
      <c r="HIK36" s="18"/>
      <c r="HIL36" s="18"/>
      <c r="HIM36" s="39"/>
      <c r="HIN36" s="39"/>
      <c r="HIO36" s="39"/>
      <c r="HIP36" s="39"/>
      <c r="HIQ36" s="40"/>
      <c r="HIR36" s="40"/>
      <c r="HIS36" s="40"/>
      <c r="HIT36" s="40"/>
      <c r="HIU36" s="19"/>
      <c r="HIV36" s="19"/>
      <c r="HIW36" s="18"/>
      <c r="HIX36" s="18"/>
      <c r="HIY36" s="39"/>
      <c r="HIZ36" s="39"/>
      <c r="HJA36" s="39"/>
      <c r="HJB36" s="39"/>
      <c r="HJC36" s="40"/>
      <c r="HJD36" s="40"/>
      <c r="HJE36" s="40"/>
      <c r="HJF36" s="40"/>
      <c r="HJG36" s="19"/>
      <c r="HJH36" s="19"/>
      <c r="HJI36" s="18"/>
      <c r="HJJ36" s="18"/>
      <c r="HJK36" s="39"/>
      <c r="HJL36" s="39"/>
      <c r="HJM36" s="39"/>
      <c r="HJN36" s="39"/>
      <c r="HJO36" s="40"/>
      <c r="HJP36" s="40"/>
      <c r="HJQ36" s="40"/>
      <c r="HJR36" s="40"/>
      <c r="HJS36" s="19"/>
      <c r="HJT36" s="19"/>
      <c r="HJU36" s="18"/>
      <c r="HJV36" s="18"/>
      <c r="HJW36" s="39"/>
      <c r="HJX36" s="39"/>
      <c r="HJY36" s="39"/>
      <c r="HJZ36" s="39"/>
      <c r="HKA36" s="40"/>
      <c r="HKB36" s="40"/>
      <c r="HKC36" s="40"/>
      <c r="HKD36" s="40"/>
      <c r="HKE36" s="19"/>
      <c r="HKF36" s="19"/>
      <c r="HKG36" s="18"/>
      <c r="HKH36" s="18"/>
      <c r="HKI36" s="39"/>
      <c r="HKJ36" s="39"/>
      <c r="HKK36" s="39"/>
      <c r="HKL36" s="39"/>
      <c r="HKM36" s="40"/>
      <c r="HKN36" s="40"/>
      <c r="HKO36" s="40"/>
      <c r="HKP36" s="40"/>
      <c r="HKQ36" s="19"/>
      <c r="HKR36" s="19"/>
      <c r="HKS36" s="18"/>
      <c r="HKT36" s="18"/>
      <c r="HKU36" s="39"/>
      <c r="HKV36" s="39"/>
      <c r="HKW36" s="39"/>
      <c r="HKX36" s="39"/>
      <c r="HKY36" s="40"/>
      <c r="HKZ36" s="40"/>
      <c r="HLA36" s="40"/>
      <c r="HLB36" s="40"/>
      <c r="HLC36" s="19"/>
      <c r="HLD36" s="19"/>
      <c r="HLE36" s="18"/>
      <c r="HLF36" s="18"/>
      <c r="HLG36" s="39"/>
      <c r="HLH36" s="39"/>
      <c r="HLI36" s="39"/>
      <c r="HLJ36" s="39"/>
      <c r="HLK36" s="40"/>
      <c r="HLL36" s="40"/>
      <c r="HLM36" s="40"/>
      <c r="HLN36" s="40"/>
      <c r="HLO36" s="19"/>
      <c r="HLP36" s="19"/>
      <c r="HLQ36" s="18"/>
      <c r="HLR36" s="18"/>
      <c r="HLS36" s="39"/>
      <c r="HLT36" s="39"/>
      <c r="HLU36" s="39"/>
      <c r="HLV36" s="39"/>
      <c r="HLW36" s="40"/>
      <c r="HLX36" s="40"/>
      <c r="HLY36" s="40"/>
      <c r="HLZ36" s="40"/>
      <c r="HMA36" s="19"/>
      <c r="HMB36" s="19"/>
      <c r="HMC36" s="18"/>
      <c r="HMD36" s="18"/>
      <c r="HME36" s="39"/>
      <c r="HMF36" s="39"/>
      <c r="HMG36" s="39"/>
      <c r="HMH36" s="39"/>
      <c r="HMI36" s="40"/>
      <c r="HMJ36" s="40"/>
      <c r="HMK36" s="40"/>
      <c r="HML36" s="40"/>
      <c r="HMM36" s="19"/>
      <c r="HMN36" s="19"/>
      <c r="HMO36" s="18"/>
      <c r="HMP36" s="18"/>
      <c r="HMQ36" s="39"/>
      <c r="HMR36" s="39"/>
      <c r="HMS36" s="39"/>
      <c r="HMT36" s="39"/>
      <c r="HMU36" s="40"/>
      <c r="HMV36" s="40"/>
      <c r="HMW36" s="40"/>
      <c r="HMX36" s="40"/>
      <c r="HMY36" s="19"/>
      <c r="HMZ36" s="19"/>
      <c r="HNA36" s="18"/>
      <c r="HNB36" s="18"/>
      <c r="HNC36" s="39"/>
      <c r="HND36" s="39"/>
      <c r="HNE36" s="39"/>
      <c r="HNF36" s="39"/>
      <c r="HNG36" s="40"/>
      <c r="HNH36" s="40"/>
      <c r="HNI36" s="40"/>
      <c r="HNJ36" s="40"/>
      <c r="HNK36" s="19"/>
      <c r="HNL36" s="19"/>
      <c r="HNM36" s="18"/>
      <c r="HNN36" s="18"/>
      <c r="HNO36" s="39"/>
      <c r="HNP36" s="39"/>
      <c r="HNQ36" s="39"/>
      <c r="HNR36" s="39"/>
      <c r="HNS36" s="40"/>
      <c r="HNT36" s="40"/>
      <c r="HNU36" s="40"/>
      <c r="HNV36" s="40"/>
      <c r="HNW36" s="19"/>
      <c r="HNX36" s="19"/>
      <c r="HNY36" s="18"/>
      <c r="HNZ36" s="18"/>
      <c r="HOA36" s="39"/>
      <c r="HOB36" s="39"/>
      <c r="HOC36" s="39"/>
      <c r="HOD36" s="39"/>
      <c r="HOE36" s="40"/>
      <c r="HOF36" s="40"/>
      <c r="HOG36" s="40"/>
      <c r="HOH36" s="40"/>
      <c r="HOI36" s="19"/>
      <c r="HOJ36" s="19"/>
      <c r="HOK36" s="18"/>
      <c r="HOL36" s="18"/>
      <c r="HOM36" s="39"/>
      <c r="HON36" s="39"/>
      <c r="HOO36" s="39"/>
      <c r="HOP36" s="39"/>
      <c r="HOQ36" s="40"/>
      <c r="HOR36" s="40"/>
      <c r="HOS36" s="40"/>
      <c r="HOT36" s="40"/>
      <c r="HOU36" s="19"/>
      <c r="HOV36" s="19"/>
      <c r="HOW36" s="18"/>
      <c r="HOX36" s="18"/>
      <c r="HOY36" s="39"/>
      <c r="HOZ36" s="39"/>
      <c r="HPA36" s="39"/>
      <c r="HPB36" s="39"/>
      <c r="HPC36" s="40"/>
      <c r="HPD36" s="40"/>
      <c r="HPE36" s="40"/>
      <c r="HPF36" s="40"/>
      <c r="HPG36" s="19"/>
      <c r="HPH36" s="19"/>
      <c r="HPI36" s="18"/>
      <c r="HPJ36" s="18"/>
      <c r="HPK36" s="39"/>
      <c r="HPL36" s="39"/>
      <c r="HPM36" s="39"/>
      <c r="HPN36" s="39"/>
      <c r="HPO36" s="40"/>
      <c r="HPP36" s="40"/>
      <c r="HPQ36" s="40"/>
      <c r="HPR36" s="40"/>
      <c r="HPS36" s="19"/>
      <c r="HPT36" s="19"/>
      <c r="HPU36" s="18"/>
      <c r="HPV36" s="18"/>
      <c r="HPW36" s="39"/>
      <c r="HPX36" s="39"/>
      <c r="HPY36" s="39"/>
      <c r="HPZ36" s="39"/>
      <c r="HQA36" s="40"/>
      <c r="HQB36" s="40"/>
      <c r="HQC36" s="40"/>
      <c r="HQD36" s="40"/>
      <c r="HQE36" s="19"/>
      <c r="HQF36" s="19"/>
      <c r="HQG36" s="18"/>
      <c r="HQH36" s="18"/>
      <c r="HQI36" s="39"/>
      <c r="HQJ36" s="39"/>
      <c r="HQK36" s="39"/>
      <c r="HQL36" s="39"/>
      <c r="HQM36" s="40"/>
      <c r="HQN36" s="40"/>
      <c r="HQO36" s="40"/>
      <c r="HQP36" s="40"/>
      <c r="HQQ36" s="19"/>
      <c r="HQR36" s="19"/>
      <c r="HQS36" s="18"/>
      <c r="HQT36" s="18"/>
      <c r="HQU36" s="39"/>
      <c r="HQV36" s="39"/>
      <c r="HQW36" s="39"/>
      <c r="HQX36" s="39"/>
      <c r="HQY36" s="40"/>
      <c r="HQZ36" s="40"/>
      <c r="HRA36" s="40"/>
      <c r="HRB36" s="40"/>
      <c r="HRC36" s="19"/>
      <c r="HRD36" s="19"/>
      <c r="HRE36" s="18"/>
      <c r="HRF36" s="18"/>
      <c r="HRG36" s="39"/>
      <c r="HRH36" s="39"/>
      <c r="HRI36" s="39"/>
      <c r="HRJ36" s="39"/>
      <c r="HRK36" s="40"/>
      <c r="HRL36" s="40"/>
      <c r="HRM36" s="40"/>
      <c r="HRN36" s="40"/>
      <c r="HRO36" s="19"/>
      <c r="HRP36" s="19"/>
      <c r="HRQ36" s="18"/>
      <c r="HRR36" s="18"/>
      <c r="HRS36" s="39"/>
      <c r="HRT36" s="39"/>
      <c r="HRU36" s="39"/>
      <c r="HRV36" s="39"/>
      <c r="HRW36" s="40"/>
      <c r="HRX36" s="40"/>
      <c r="HRY36" s="40"/>
      <c r="HRZ36" s="40"/>
      <c r="HSA36" s="19"/>
      <c r="HSB36" s="19"/>
      <c r="HSC36" s="18"/>
      <c r="HSD36" s="18"/>
      <c r="HSE36" s="39"/>
      <c r="HSF36" s="39"/>
      <c r="HSG36" s="39"/>
      <c r="HSH36" s="39"/>
      <c r="HSI36" s="40"/>
      <c r="HSJ36" s="40"/>
      <c r="HSK36" s="40"/>
      <c r="HSL36" s="40"/>
      <c r="HSM36" s="19"/>
      <c r="HSN36" s="19"/>
      <c r="HSO36" s="18"/>
      <c r="HSP36" s="18"/>
      <c r="HSQ36" s="39"/>
      <c r="HSR36" s="39"/>
      <c r="HSS36" s="39"/>
      <c r="HST36" s="39"/>
      <c r="HSU36" s="40"/>
      <c r="HSV36" s="40"/>
      <c r="HSW36" s="40"/>
      <c r="HSX36" s="40"/>
      <c r="HSY36" s="19"/>
      <c r="HSZ36" s="19"/>
      <c r="HTA36" s="18"/>
      <c r="HTB36" s="18"/>
      <c r="HTC36" s="39"/>
      <c r="HTD36" s="39"/>
      <c r="HTE36" s="39"/>
      <c r="HTF36" s="39"/>
      <c r="HTG36" s="40"/>
      <c r="HTH36" s="40"/>
      <c r="HTI36" s="40"/>
      <c r="HTJ36" s="40"/>
      <c r="HTK36" s="19"/>
      <c r="HTL36" s="19"/>
      <c r="HTM36" s="18"/>
      <c r="HTN36" s="18"/>
      <c r="HTO36" s="39"/>
      <c r="HTP36" s="39"/>
      <c r="HTQ36" s="39"/>
      <c r="HTR36" s="39"/>
      <c r="HTS36" s="40"/>
      <c r="HTT36" s="40"/>
      <c r="HTU36" s="40"/>
      <c r="HTV36" s="40"/>
      <c r="HTW36" s="19"/>
      <c r="HTX36" s="19"/>
      <c r="HTY36" s="18"/>
      <c r="HTZ36" s="18"/>
      <c r="HUA36" s="39"/>
      <c r="HUB36" s="39"/>
      <c r="HUC36" s="39"/>
      <c r="HUD36" s="39"/>
      <c r="HUE36" s="40"/>
      <c r="HUF36" s="40"/>
      <c r="HUG36" s="40"/>
      <c r="HUH36" s="40"/>
      <c r="HUI36" s="19"/>
      <c r="HUJ36" s="19"/>
      <c r="HUK36" s="18"/>
      <c r="HUL36" s="18"/>
      <c r="HUM36" s="39"/>
      <c r="HUN36" s="39"/>
      <c r="HUO36" s="39"/>
      <c r="HUP36" s="39"/>
      <c r="HUQ36" s="40"/>
      <c r="HUR36" s="40"/>
      <c r="HUS36" s="40"/>
      <c r="HUT36" s="40"/>
      <c r="HUU36" s="19"/>
      <c r="HUV36" s="19"/>
      <c r="HUW36" s="18"/>
      <c r="HUX36" s="18"/>
      <c r="HUY36" s="39"/>
      <c r="HUZ36" s="39"/>
      <c r="HVA36" s="39"/>
      <c r="HVB36" s="39"/>
      <c r="HVC36" s="40"/>
      <c r="HVD36" s="40"/>
      <c r="HVE36" s="40"/>
      <c r="HVF36" s="40"/>
      <c r="HVG36" s="19"/>
      <c r="HVH36" s="19"/>
      <c r="HVI36" s="18"/>
      <c r="HVJ36" s="18"/>
      <c r="HVK36" s="39"/>
      <c r="HVL36" s="39"/>
      <c r="HVM36" s="39"/>
      <c r="HVN36" s="39"/>
      <c r="HVO36" s="40"/>
      <c r="HVP36" s="40"/>
      <c r="HVQ36" s="40"/>
      <c r="HVR36" s="40"/>
      <c r="HVS36" s="19"/>
      <c r="HVT36" s="19"/>
      <c r="HVU36" s="18"/>
      <c r="HVV36" s="18"/>
      <c r="HVW36" s="39"/>
      <c r="HVX36" s="39"/>
      <c r="HVY36" s="39"/>
      <c r="HVZ36" s="39"/>
      <c r="HWA36" s="40"/>
      <c r="HWB36" s="40"/>
      <c r="HWC36" s="40"/>
      <c r="HWD36" s="40"/>
      <c r="HWE36" s="19"/>
      <c r="HWF36" s="19"/>
      <c r="HWG36" s="18"/>
      <c r="HWH36" s="18"/>
      <c r="HWI36" s="39"/>
      <c r="HWJ36" s="39"/>
      <c r="HWK36" s="39"/>
      <c r="HWL36" s="39"/>
      <c r="HWM36" s="40"/>
      <c r="HWN36" s="40"/>
      <c r="HWO36" s="40"/>
      <c r="HWP36" s="40"/>
      <c r="HWQ36" s="19"/>
      <c r="HWR36" s="19"/>
      <c r="HWS36" s="18"/>
      <c r="HWT36" s="18"/>
      <c r="HWU36" s="39"/>
      <c r="HWV36" s="39"/>
      <c r="HWW36" s="39"/>
      <c r="HWX36" s="39"/>
      <c r="HWY36" s="40"/>
      <c r="HWZ36" s="40"/>
      <c r="HXA36" s="40"/>
      <c r="HXB36" s="40"/>
      <c r="HXC36" s="19"/>
      <c r="HXD36" s="19"/>
      <c r="HXE36" s="18"/>
      <c r="HXF36" s="18"/>
      <c r="HXG36" s="39"/>
      <c r="HXH36" s="39"/>
      <c r="HXI36" s="39"/>
      <c r="HXJ36" s="39"/>
      <c r="HXK36" s="40"/>
      <c r="HXL36" s="40"/>
      <c r="HXM36" s="40"/>
      <c r="HXN36" s="40"/>
      <c r="HXO36" s="19"/>
      <c r="HXP36" s="19"/>
      <c r="HXQ36" s="18"/>
      <c r="HXR36" s="18"/>
      <c r="HXS36" s="39"/>
      <c r="HXT36" s="39"/>
      <c r="HXU36" s="39"/>
      <c r="HXV36" s="39"/>
      <c r="HXW36" s="40"/>
      <c r="HXX36" s="40"/>
      <c r="HXY36" s="40"/>
      <c r="HXZ36" s="40"/>
      <c r="HYA36" s="19"/>
      <c r="HYB36" s="19"/>
      <c r="HYC36" s="18"/>
      <c r="HYD36" s="18"/>
      <c r="HYE36" s="39"/>
      <c r="HYF36" s="39"/>
      <c r="HYG36" s="39"/>
      <c r="HYH36" s="39"/>
      <c r="HYI36" s="40"/>
      <c r="HYJ36" s="40"/>
      <c r="HYK36" s="40"/>
      <c r="HYL36" s="40"/>
      <c r="HYM36" s="19"/>
      <c r="HYN36" s="19"/>
      <c r="HYO36" s="18"/>
      <c r="HYP36" s="18"/>
      <c r="HYQ36" s="39"/>
      <c r="HYR36" s="39"/>
      <c r="HYS36" s="39"/>
      <c r="HYT36" s="39"/>
      <c r="HYU36" s="40"/>
      <c r="HYV36" s="40"/>
      <c r="HYW36" s="40"/>
      <c r="HYX36" s="40"/>
      <c r="HYY36" s="19"/>
      <c r="HYZ36" s="19"/>
      <c r="HZA36" s="18"/>
      <c r="HZB36" s="18"/>
      <c r="HZC36" s="39"/>
      <c r="HZD36" s="39"/>
      <c r="HZE36" s="39"/>
      <c r="HZF36" s="39"/>
      <c r="HZG36" s="40"/>
      <c r="HZH36" s="40"/>
      <c r="HZI36" s="40"/>
      <c r="HZJ36" s="40"/>
      <c r="HZK36" s="19"/>
      <c r="HZL36" s="19"/>
      <c r="HZM36" s="18"/>
      <c r="HZN36" s="18"/>
      <c r="HZO36" s="39"/>
      <c r="HZP36" s="39"/>
      <c r="HZQ36" s="39"/>
      <c r="HZR36" s="39"/>
      <c r="HZS36" s="40"/>
      <c r="HZT36" s="40"/>
      <c r="HZU36" s="40"/>
      <c r="HZV36" s="40"/>
      <c r="HZW36" s="19"/>
      <c r="HZX36" s="19"/>
      <c r="HZY36" s="18"/>
      <c r="HZZ36" s="18"/>
      <c r="IAA36" s="39"/>
      <c r="IAB36" s="39"/>
      <c r="IAC36" s="39"/>
      <c r="IAD36" s="39"/>
      <c r="IAE36" s="40"/>
      <c r="IAF36" s="40"/>
      <c r="IAG36" s="40"/>
      <c r="IAH36" s="40"/>
      <c r="IAI36" s="19"/>
      <c r="IAJ36" s="19"/>
      <c r="IAK36" s="18"/>
      <c r="IAL36" s="18"/>
      <c r="IAM36" s="39"/>
      <c r="IAN36" s="39"/>
      <c r="IAO36" s="39"/>
      <c r="IAP36" s="39"/>
      <c r="IAQ36" s="40"/>
      <c r="IAR36" s="40"/>
      <c r="IAS36" s="40"/>
      <c r="IAT36" s="40"/>
      <c r="IAU36" s="19"/>
      <c r="IAV36" s="19"/>
      <c r="IAW36" s="18"/>
      <c r="IAX36" s="18"/>
      <c r="IAY36" s="39"/>
      <c r="IAZ36" s="39"/>
      <c r="IBA36" s="39"/>
      <c r="IBB36" s="39"/>
      <c r="IBC36" s="40"/>
      <c r="IBD36" s="40"/>
      <c r="IBE36" s="40"/>
      <c r="IBF36" s="40"/>
      <c r="IBG36" s="19"/>
      <c r="IBH36" s="19"/>
      <c r="IBI36" s="18"/>
      <c r="IBJ36" s="18"/>
      <c r="IBK36" s="39"/>
      <c r="IBL36" s="39"/>
      <c r="IBM36" s="39"/>
      <c r="IBN36" s="39"/>
      <c r="IBO36" s="40"/>
      <c r="IBP36" s="40"/>
      <c r="IBQ36" s="40"/>
      <c r="IBR36" s="40"/>
      <c r="IBS36" s="19"/>
      <c r="IBT36" s="19"/>
      <c r="IBU36" s="18"/>
      <c r="IBV36" s="18"/>
      <c r="IBW36" s="39"/>
      <c r="IBX36" s="39"/>
      <c r="IBY36" s="39"/>
      <c r="IBZ36" s="39"/>
      <c r="ICA36" s="40"/>
      <c r="ICB36" s="40"/>
      <c r="ICC36" s="40"/>
      <c r="ICD36" s="40"/>
      <c r="ICE36" s="19"/>
      <c r="ICF36" s="19"/>
      <c r="ICG36" s="18"/>
      <c r="ICH36" s="18"/>
      <c r="ICI36" s="39"/>
      <c r="ICJ36" s="39"/>
      <c r="ICK36" s="39"/>
      <c r="ICL36" s="39"/>
      <c r="ICM36" s="40"/>
      <c r="ICN36" s="40"/>
      <c r="ICO36" s="40"/>
      <c r="ICP36" s="40"/>
      <c r="ICQ36" s="19"/>
      <c r="ICR36" s="19"/>
      <c r="ICS36" s="18"/>
      <c r="ICT36" s="18"/>
      <c r="ICU36" s="39"/>
      <c r="ICV36" s="39"/>
      <c r="ICW36" s="39"/>
      <c r="ICX36" s="39"/>
      <c r="ICY36" s="40"/>
      <c r="ICZ36" s="40"/>
      <c r="IDA36" s="40"/>
      <c r="IDB36" s="40"/>
      <c r="IDC36" s="19"/>
      <c r="IDD36" s="19"/>
      <c r="IDE36" s="18"/>
      <c r="IDF36" s="18"/>
      <c r="IDG36" s="39"/>
      <c r="IDH36" s="39"/>
      <c r="IDI36" s="39"/>
      <c r="IDJ36" s="39"/>
      <c r="IDK36" s="40"/>
      <c r="IDL36" s="40"/>
      <c r="IDM36" s="40"/>
      <c r="IDN36" s="40"/>
      <c r="IDO36" s="19"/>
      <c r="IDP36" s="19"/>
      <c r="IDQ36" s="18"/>
      <c r="IDR36" s="18"/>
      <c r="IDS36" s="39"/>
      <c r="IDT36" s="39"/>
      <c r="IDU36" s="39"/>
      <c r="IDV36" s="39"/>
      <c r="IDW36" s="40"/>
      <c r="IDX36" s="40"/>
      <c r="IDY36" s="40"/>
      <c r="IDZ36" s="40"/>
      <c r="IEA36" s="19"/>
      <c r="IEB36" s="19"/>
      <c r="IEC36" s="18"/>
      <c r="IED36" s="18"/>
      <c r="IEE36" s="39"/>
      <c r="IEF36" s="39"/>
      <c r="IEG36" s="39"/>
      <c r="IEH36" s="39"/>
      <c r="IEI36" s="40"/>
      <c r="IEJ36" s="40"/>
      <c r="IEK36" s="40"/>
      <c r="IEL36" s="40"/>
      <c r="IEM36" s="19"/>
      <c r="IEN36" s="19"/>
      <c r="IEO36" s="18"/>
      <c r="IEP36" s="18"/>
      <c r="IEQ36" s="39"/>
      <c r="IER36" s="39"/>
      <c r="IES36" s="39"/>
      <c r="IET36" s="39"/>
      <c r="IEU36" s="40"/>
      <c r="IEV36" s="40"/>
      <c r="IEW36" s="40"/>
      <c r="IEX36" s="40"/>
      <c r="IEY36" s="19"/>
      <c r="IEZ36" s="19"/>
      <c r="IFA36" s="18"/>
      <c r="IFB36" s="18"/>
      <c r="IFC36" s="39"/>
      <c r="IFD36" s="39"/>
      <c r="IFE36" s="39"/>
      <c r="IFF36" s="39"/>
      <c r="IFG36" s="40"/>
      <c r="IFH36" s="40"/>
      <c r="IFI36" s="40"/>
      <c r="IFJ36" s="40"/>
      <c r="IFK36" s="19"/>
      <c r="IFL36" s="19"/>
      <c r="IFM36" s="18"/>
      <c r="IFN36" s="18"/>
      <c r="IFO36" s="39"/>
      <c r="IFP36" s="39"/>
      <c r="IFQ36" s="39"/>
      <c r="IFR36" s="39"/>
      <c r="IFS36" s="40"/>
      <c r="IFT36" s="40"/>
      <c r="IFU36" s="40"/>
      <c r="IFV36" s="40"/>
      <c r="IFW36" s="19"/>
      <c r="IFX36" s="19"/>
      <c r="IFY36" s="18"/>
      <c r="IFZ36" s="18"/>
      <c r="IGA36" s="39"/>
      <c r="IGB36" s="39"/>
      <c r="IGC36" s="39"/>
      <c r="IGD36" s="39"/>
      <c r="IGE36" s="40"/>
      <c r="IGF36" s="40"/>
      <c r="IGG36" s="40"/>
      <c r="IGH36" s="40"/>
      <c r="IGI36" s="19"/>
      <c r="IGJ36" s="19"/>
      <c r="IGK36" s="18"/>
      <c r="IGL36" s="18"/>
      <c r="IGM36" s="39"/>
      <c r="IGN36" s="39"/>
      <c r="IGO36" s="39"/>
      <c r="IGP36" s="39"/>
      <c r="IGQ36" s="40"/>
      <c r="IGR36" s="40"/>
      <c r="IGS36" s="40"/>
      <c r="IGT36" s="40"/>
      <c r="IGU36" s="19"/>
      <c r="IGV36" s="19"/>
      <c r="IGW36" s="18"/>
      <c r="IGX36" s="18"/>
      <c r="IGY36" s="39"/>
      <c r="IGZ36" s="39"/>
      <c r="IHA36" s="39"/>
      <c r="IHB36" s="39"/>
      <c r="IHC36" s="40"/>
      <c r="IHD36" s="40"/>
      <c r="IHE36" s="40"/>
      <c r="IHF36" s="40"/>
      <c r="IHG36" s="19"/>
      <c r="IHH36" s="19"/>
      <c r="IHI36" s="18"/>
      <c r="IHJ36" s="18"/>
      <c r="IHK36" s="39"/>
      <c r="IHL36" s="39"/>
      <c r="IHM36" s="39"/>
      <c r="IHN36" s="39"/>
      <c r="IHO36" s="40"/>
      <c r="IHP36" s="40"/>
      <c r="IHQ36" s="40"/>
      <c r="IHR36" s="40"/>
      <c r="IHS36" s="19"/>
      <c r="IHT36" s="19"/>
      <c r="IHU36" s="18"/>
      <c r="IHV36" s="18"/>
      <c r="IHW36" s="39"/>
      <c r="IHX36" s="39"/>
      <c r="IHY36" s="39"/>
      <c r="IHZ36" s="39"/>
      <c r="IIA36" s="40"/>
      <c r="IIB36" s="40"/>
      <c r="IIC36" s="40"/>
      <c r="IID36" s="40"/>
      <c r="IIE36" s="19"/>
      <c r="IIF36" s="19"/>
      <c r="IIG36" s="18"/>
      <c r="IIH36" s="18"/>
      <c r="III36" s="39"/>
      <c r="IIJ36" s="39"/>
      <c r="IIK36" s="39"/>
      <c r="IIL36" s="39"/>
      <c r="IIM36" s="40"/>
      <c r="IIN36" s="40"/>
      <c r="IIO36" s="40"/>
      <c r="IIP36" s="40"/>
      <c r="IIQ36" s="19"/>
      <c r="IIR36" s="19"/>
      <c r="IIS36" s="18"/>
      <c r="IIT36" s="18"/>
      <c r="IIU36" s="39"/>
      <c r="IIV36" s="39"/>
      <c r="IIW36" s="39"/>
      <c r="IIX36" s="39"/>
      <c r="IIY36" s="40"/>
      <c r="IIZ36" s="40"/>
      <c r="IJA36" s="40"/>
      <c r="IJB36" s="40"/>
      <c r="IJC36" s="19"/>
      <c r="IJD36" s="19"/>
      <c r="IJE36" s="18"/>
      <c r="IJF36" s="18"/>
      <c r="IJG36" s="39"/>
      <c r="IJH36" s="39"/>
      <c r="IJI36" s="39"/>
      <c r="IJJ36" s="39"/>
      <c r="IJK36" s="40"/>
      <c r="IJL36" s="40"/>
      <c r="IJM36" s="40"/>
      <c r="IJN36" s="40"/>
      <c r="IJO36" s="19"/>
      <c r="IJP36" s="19"/>
      <c r="IJQ36" s="18"/>
      <c r="IJR36" s="18"/>
      <c r="IJS36" s="39"/>
      <c r="IJT36" s="39"/>
      <c r="IJU36" s="39"/>
      <c r="IJV36" s="39"/>
      <c r="IJW36" s="40"/>
      <c r="IJX36" s="40"/>
      <c r="IJY36" s="40"/>
      <c r="IJZ36" s="40"/>
      <c r="IKA36" s="19"/>
      <c r="IKB36" s="19"/>
      <c r="IKC36" s="18"/>
      <c r="IKD36" s="18"/>
      <c r="IKE36" s="39"/>
      <c r="IKF36" s="39"/>
      <c r="IKG36" s="39"/>
      <c r="IKH36" s="39"/>
      <c r="IKI36" s="40"/>
      <c r="IKJ36" s="40"/>
      <c r="IKK36" s="40"/>
      <c r="IKL36" s="40"/>
      <c r="IKM36" s="19"/>
      <c r="IKN36" s="19"/>
      <c r="IKO36" s="18"/>
      <c r="IKP36" s="18"/>
      <c r="IKQ36" s="39"/>
      <c r="IKR36" s="39"/>
      <c r="IKS36" s="39"/>
      <c r="IKT36" s="39"/>
      <c r="IKU36" s="40"/>
      <c r="IKV36" s="40"/>
      <c r="IKW36" s="40"/>
      <c r="IKX36" s="40"/>
      <c r="IKY36" s="19"/>
      <c r="IKZ36" s="19"/>
      <c r="ILA36" s="18"/>
      <c r="ILB36" s="18"/>
      <c r="ILC36" s="39"/>
      <c r="ILD36" s="39"/>
      <c r="ILE36" s="39"/>
      <c r="ILF36" s="39"/>
      <c r="ILG36" s="40"/>
      <c r="ILH36" s="40"/>
      <c r="ILI36" s="40"/>
      <c r="ILJ36" s="40"/>
      <c r="ILK36" s="19"/>
      <c r="ILL36" s="19"/>
      <c r="ILM36" s="18"/>
      <c r="ILN36" s="18"/>
      <c r="ILO36" s="39"/>
      <c r="ILP36" s="39"/>
      <c r="ILQ36" s="39"/>
      <c r="ILR36" s="39"/>
      <c r="ILS36" s="40"/>
      <c r="ILT36" s="40"/>
      <c r="ILU36" s="40"/>
      <c r="ILV36" s="40"/>
      <c r="ILW36" s="19"/>
      <c r="ILX36" s="19"/>
      <c r="ILY36" s="18"/>
      <c r="ILZ36" s="18"/>
      <c r="IMA36" s="39"/>
      <c r="IMB36" s="39"/>
      <c r="IMC36" s="39"/>
      <c r="IMD36" s="39"/>
      <c r="IME36" s="40"/>
      <c r="IMF36" s="40"/>
      <c r="IMG36" s="40"/>
      <c r="IMH36" s="40"/>
      <c r="IMI36" s="19"/>
      <c r="IMJ36" s="19"/>
      <c r="IMK36" s="18"/>
      <c r="IML36" s="18"/>
      <c r="IMM36" s="39"/>
      <c r="IMN36" s="39"/>
      <c r="IMO36" s="39"/>
      <c r="IMP36" s="39"/>
      <c r="IMQ36" s="40"/>
      <c r="IMR36" s="40"/>
      <c r="IMS36" s="40"/>
      <c r="IMT36" s="40"/>
      <c r="IMU36" s="19"/>
      <c r="IMV36" s="19"/>
      <c r="IMW36" s="18"/>
      <c r="IMX36" s="18"/>
      <c r="IMY36" s="39"/>
      <c r="IMZ36" s="39"/>
      <c r="INA36" s="39"/>
      <c r="INB36" s="39"/>
      <c r="INC36" s="40"/>
      <c r="IND36" s="40"/>
      <c r="INE36" s="40"/>
      <c r="INF36" s="40"/>
      <c r="ING36" s="19"/>
      <c r="INH36" s="19"/>
      <c r="INI36" s="18"/>
      <c r="INJ36" s="18"/>
      <c r="INK36" s="39"/>
      <c r="INL36" s="39"/>
      <c r="INM36" s="39"/>
      <c r="INN36" s="39"/>
      <c r="INO36" s="40"/>
      <c r="INP36" s="40"/>
      <c r="INQ36" s="40"/>
      <c r="INR36" s="40"/>
      <c r="INS36" s="19"/>
      <c r="INT36" s="19"/>
      <c r="INU36" s="18"/>
      <c r="INV36" s="18"/>
      <c r="INW36" s="39"/>
      <c r="INX36" s="39"/>
      <c r="INY36" s="39"/>
      <c r="INZ36" s="39"/>
      <c r="IOA36" s="40"/>
      <c r="IOB36" s="40"/>
      <c r="IOC36" s="40"/>
      <c r="IOD36" s="40"/>
      <c r="IOE36" s="19"/>
      <c r="IOF36" s="19"/>
      <c r="IOG36" s="18"/>
      <c r="IOH36" s="18"/>
      <c r="IOI36" s="39"/>
      <c r="IOJ36" s="39"/>
      <c r="IOK36" s="39"/>
      <c r="IOL36" s="39"/>
      <c r="IOM36" s="40"/>
      <c r="ION36" s="40"/>
      <c r="IOO36" s="40"/>
      <c r="IOP36" s="40"/>
      <c r="IOQ36" s="19"/>
      <c r="IOR36" s="19"/>
      <c r="IOS36" s="18"/>
      <c r="IOT36" s="18"/>
      <c r="IOU36" s="39"/>
      <c r="IOV36" s="39"/>
      <c r="IOW36" s="39"/>
      <c r="IOX36" s="39"/>
      <c r="IOY36" s="40"/>
      <c r="IOZ36" s="40"/>
      <c r="IPA36" s="40"/>
      <c r="IPB36" s="40"/>
      <c r="IPC36" s="19"/>
      <c r="IPD36" s="19"/>
      <c r="IPE36" s="18"/>
      <c r="IPF36" s="18"/>
      <c r="IPG36" s="39"/>
      <c r="IPH36" s="39"/>
      <c r="IPI36" s="39"/>
      <c r="IPJ36" s="39"/>
      <c r="IPK36" s="40"/>
      <c r="IPL36" s="40"/>
      <c r="IPM36" s="40"/>
      <c r="IPN36" s="40"/>
      <c r="IPO36" s="19"/>
      <c r="IPP36" s="19"/>
      <c r="IPQ36" s="18"/>
      <c r="IPR36" s="18"/>
      <c r="IPS36" s="39"/>
      <c r="IPT36" s="39"/>
      <c r="IPU36" s="39"/>
      <c r="IPV36" s="39"/>
      <c r="IPW36" s="40"/>
      <c r="IPX36" s="40"/>
      <c r="IPY36" s="40"/>
      <c r="IPZ36" s="40"/>
      <c r="IQA36" s="19"/>
      <c r="IQB36" s="19"/>
      <c r="IQC36" s="18"/>
      <c r="IQD36" s="18"/>
      <c r="IQE36" s="39"/>
      <c r="IQF36" s="39"/>
      <c r="IQG36" s="39"/>
      <c r="IQH36" s="39"/>
      <c r="IQI36" s="40"/>
      <c r="IQJ36" s="40"/>
      <c r="IQK36" s="40"/>
      <c r="IQL36" s="40"/>
      <c r="IQM36" s="19"/>
      <c r="IQN36" s="19"/>
      <c r="IQO36" s="18"/>
      <c r="IQP36" s="18"/>
      <c r="IQQ36" s="39"/>
      <c r="IQR36" s="39"/>
      <c r="IQS36" s="39"/>
      <c r="IQT36" s="39"/>
      <c r="IQU36" s="40"/>
      <c r="IQV36" s="40"/>
      <c r="IQW36" s="40"/>
      <c r="IQX36" s="40"/>
      <c r="IQY36" s="19"/>
      <c r="IQZ36" s="19"/>
      <c r="IRA36" s="18"/>
      <c r="IRB36" s="18"/>
      <c r="IRC36" s="39"/>
      <c r="IRD36" s="39"/>
      <c r="IRE36" s="39"/>
      <c r="IRF36" s="39"/>
      <c r="IRG36" s="40"/>
      <c r="IRH36" s="40"/>
      <c r="IRI36" s="40"/>
      <c r="IRJ36" s="40"/>
      <c r="IRK36" s="19"/>
      <c r="IRL36" s="19"/>
      <c r="IRM36" s="18"/>
      <c r="IRN36" s="18"/>
      <c r="IRO36" s="39"/>
      <c r="IRP36" s="39"/>
      <c r="IRQ36" s="39"/>
      <c r="IRR36" s="39"/>
      <c r="IRS36" s="40"/>
      <c r="IRT36" s="40"/>
      <c r="IRU36" s="40"/>
      <c r="IRV36" s="40"/>
      <c r="IRW36" s="19"/>
      <c r="IRX36" s="19"/>
      <c r="IRY36" s="18"/>
      <c r="IRZ36" s="18"/>
      <c r="ISA36" s="39"/>
      <c r="ISB36" s="39"/>
      <c r="ISC36" s="39"/>
      <c r="ISD36" s="39"/>
      <c r="ISE36" s="40"/>
      <c r="ISF36" s="40"/>
      <c r="ISG36" s="40"/>
      <c r="ISH36" s="40"/>
      <c r="ISI36" s="19"/>
      <c r="ISJ36" s="19"/>
      <c r="ISK36" s="18"/>
      <c r="ISL36" s="18"/>
      <c r="ISM36" s="39"/>
      <c r="ISN36" s="39"/>
      <c r="ISO36" s="39"/>
      <c r="ISP36" s="39"/>
      <c r="ISQ36" s="40"/>
      <c r="ISR36" s="40"/>
      <c r="ISS36" s="40"/>
      <c r="IST36" s="40"/>
      <c r="ISU36" s="19"/>
      <c r="ISV36" s="19"/>
      <c r="ISW36" s="18"/>
      <c r="ISX36" s="18"/>
      <c r="ISY36" s="39"/>
      <c r="ISZ36" s="39"/>
      <c r="ITA36" s="39"/>
      <c r="ITB36" s="39"/>
      <c r="ITC36" s="40"/>
      <c r="ITD36" s="40"/>
      <c r="ITE36" s="40"/>
      <c r="ITF36" s="40"/>
      <c r="ITG36" s="19"/>
      <c r="ITH36" s="19"/>
      <c r="ITI36" s="18"/>
      <c r="ITJ36" s="18"/>
      <c r="ITK36" s="39"/>
      <c r="ITL36" s="39"/>
      <c r="ITM36" s="39"/>
      <c r="ITN36" s="39"/>
      <c r="ITO36" s="40"/>
      <c r="ITP36" s="40"/>
      <c r="ITQ36" s="40"/>
      <c r="ITR36" s="40"/>
      <c r="ITS36" s="19"/>
      <c r="ITT36" s="19"/>
      <c r="ITU36" s="18"/>
      <c r="ITV36" s="18"/>
      <c r="ITW36" s="39"/>
      <c r="ITX36" s="39"/>
      <c r="ITY36" s="39"/>
      <c r="ITZ36" s="39"/>
      <c r="IUA36" s="40"/>
      <c r="IUB36" s="40"/>
      <c r="IUC36" s="40"/>
      <c r="IUD36" s="40"/>
      <c r="IUE36" s="19"/>
      <c r="IUF36" s="19"/>
      <c r="IUG36" s="18"/>
      <c r="IUH36" s="18"/>
      <c r="IUI36" s="39"/>
      <c r="IUJ36" s="39"/>
      <c r="IUK36" s="39"/>
      <c r="IUL36" s="39"/>
      <c r="IUM36" s="40"/>
      <c r="IUN36" s="40"/>
      <c r="IUO36" s="40"/>
      <c r="IUP36" s="40"/>
      <c r="IUQ36" s="19"/>
      <c r="IUR36" s="19"/>
      <c r="IUS36" s="18"/>
      <c r="IUT36" s="18"/>
      <c r="IUU36" s="39"/>
      <c r="IUV36" s="39"/>
      <c r="IUW36" s="39"/>
      <c r="IUX36" s="39"/>
      <c r="IUY36" s="40"/>
      <c r="IUZ36" s="40"/>
      <c r="IVA36" s="40"/>
      <c r="IVB36" s="40"/>
      <c r="IVC36" s="19"/>
      <c r="IVD36" s="19"/>
      <c r="IVE36" s="18"/>
      <c r="IVF36" s="18"/>
      <c r="IVG36" s="39"/>
      <c r="IVH36" s="39"/>
      <c r="IVI36" s="39"/>
      <c r="IVJ36" s="39"/>
      <c r="IVK36" s="40"/>
      <c r="IVL36" s="40"/>
      <c r="IVM36" s="40"/>
      <c r="IVN36" s="40"/>
      <c r="IVO36" s="19"/>
      <c r="IVP36" s="19"/>
      <c r="IVQ36" s="18"/>
      <c r="IVR36" s="18"/>
      <c r="IVS36" s="39"/>
      <c r="IVT36" s="39"/>
      <c r="IVU36" s="39"/>
      <c r="IVV36" s="39"/>
      <c r="IVW36" s="40"/>
      <c r="IVX36" s="40"/>
      <c r="IVY36" s="40"/>
      <c r="IVZ36" s="40"/>
      <c r="IWA36" s="19"/>
      <c r="IWB36" s="19"/>
      <c r="IWC36" s="18"/>
      <c r="IWD36" s="18"/>
      <c r="IWE36" s="39"/>
      <c r="IWF36" s="39"/>
      <c r="IWG36" s="39"/>
      <c r="IWH36" s="39"/>
      <c r="IWI36" s="40"/>
      <c r="IWJ36" s="40"/>
      <c r="IWK36" s="40"/>
      <c r="IWL36" s="40"/>
      <c r="IWM36" s="19"/>
      <c r="IWN36" s="19"/>
      <c r="IWO36" s="18"/>
      <c r="IWP36" s="18"/>
      <c r="IWQ36" s="39"/>
      <c r="IWR36" s="39"/>
      <c r="IWS36" s="39"/>
      <c r="IWT36" s="39"/>
      <c r="IWU36" s="40"/>
      <c r="IWV36" s="40"/>
      <c r="IWW36" s="40"/>
      <c r="IWX36" s="40"/>
      <c r="IWY36" s="19"/>
      <c r="IWZ36" s="19"/>
      <c r="IXA36" s="18"/>
      <c r="IXB36" s="18"/>
      <c r="IXC36" s="39"/>
      <c r="IXD36" s="39"/>
      <c r="IXE36" s="39"/>
      <c r="IXF36" s="39"/>
      <c r="IXG36" s="40"/>
      <c r="IXH36" s="40"/>
      <c r="IXI36" s="40"/>
      <c r="IXJ36" s="40"/>
      <c r="IXK36" s="19"/>
      <c r="IXL36" s="19"/>
      <c r="IXM36" s="18"/>
      <c r="IXN36" s="18"/>
      <c r="IXO36" s="39"/>
      <c r="IXP36" s="39"/>
      <c r="IXQ36" s="39"/>
      <c r="IXR36" s="39"/>
      <c r="IXS36" s="40"/>
      <c r="IXT36" s="40"/>
      <c r="IXU36" s="40"/>
      <c r="IXV36" s="40"/>
      <c r="IXW36" s="19"/>
      <c r="IXX36" s="19"/>
      <c r="IXY36" s="18"/>
      <c r="IXZ36" s="18"/>
      <c r="IYA36" s="39"/>
      <c r="IYB36" s="39"/>
      <c r="IYC36" s="39"/>
      <c r="IYD36" s="39"/>
      <c r="IYE36" s="40"/>
      <c r="IYF36" s="40"/>
      <c r="IYG36" s="40"/>
      <c r="IYH36" s="40"/>
      <c r="IYI36" s="19"/>
      <c r="IYJ36" s="19"/>
      <c r="IYK36" s="18"/>
      <c r="IYL36" s="18"/>
      <c r="IYM36" s="39"/>
      <c r="IYN36" s="39"/>
      <c r="IYO36" s="39"/>
      <c r="IYP36" s="39"/>
      <c r="IYQ36" s="40"/>
      <c r="IYR36" s="40"/>
      <c r="IYS36" s="40"/>
      <c r="IYT36" s="40"/>
      <c r="IYU36" s="19"/>
      <c r="IYV36" s="19"/>
      <c r="IYW36" s="18"/>
      <c r="IYX36" s="18"/>
      <c r="IYY36" s="39"/>
      <c r="IYZ36" s="39"/>
      <c r="IZA36" s="39"/>
      <c r="IZB36" s="39"/>
      <c r="IZC36" s="40"/>
      <c r="IZD36" s="40"/>
      <c r="IZE36" s="40"/>
      <c r="IZF36" s="40"/>
      <c r="IZG36" s="19"/>
      <c r="IZH36" s="19"/>
      <c r="IZI36" s="18"/>
      <c r="IZJ36" s="18"/>
      <c r="IZK36" s="39"/>
      <c r="IZL36" s="39"/>
      <c r="IZM36" s="39"/>
      <c r="IZN36" s="39"/>
      <c r="IZO36" s="40"/>
      <c r="IZP36" s="40"/>
      <c r="IZQ36" s="40"/>
      <c r="IZR36" s="40"/>
      <c r="IZS36" s="19"/>
      <c r="IZT36" s="19"/>
      <c r="IZU36" s="18"/>
      <c r="IZV36" s="18"/>
      <c r="IZW36" s="39"/>
      <c r="IZX36" s="39"/>
      <c r="IZY36" s="39"/>
      <c r="IZZ36" s="39"/>
      <c r="JAA36" s="40"/>
      <c r="JAB36" s="40"/>
      <c r="JAC36" s="40"/>
      <c r="JAD36" s="40"/>
      <c r="JAE36" s="19"/>
      <c r="JAF36" s="19"/>
      <c r="JAG36" s="18"/>
      <c r="JAH36" s="18"/>
      <c r="JAI36" s="39"/>
      <c r="JAJ36" s="39"/>
      <c r="JAK36" s="39"/>
      <c r="JAL36" s="39"/>
      <c r="JAM36" s="40"/>
      <c r="JAN36" s="40"/>
      <c r="JAO36" s="40"/>
      <c r="JAP36" s="40"/>
      <c r="JAQ36" s="19"/>
      <c r="JAR36" s="19"/>
      <c r="JAS36" s="18"/>
      <c r="JAT36" s="18"/>
      <c r="JAU36" s="39"/>
      <c r="JAV36" s="39"/>
      <c r="JAW36" s="39"/>
      <c r="JAX36" s="39"/>
      <c r="JAY36" s="40"/>
      <c r="JAZ36" s="40"/>
      <c r="JBA36" s="40"/>
      <c r="JBB36" s="40"/>
      <c r="JBC36" s="19"/>
      <c r="JBD36" s="19"/>
      <c r="JBE36" s="18"/>
      <c r="JBF36" s="18"/>
      <c r="JBG36" s="39"/>
      <c r="JBH36" s="39"/>
      <c r="JBI36" s="39"/>
      <c r="JBJ36" s="39"/>
      <c r="JBK36" s="40"/>
      <c r="JBL36" s="40"/>
      <c r="JBM36" s="40"/>
      <c r="JBN36" s="40"/>
      <c r="JBO36" s="19"/>
      <c r="JBP36" s="19"/>
      <c r="JBQ36" s="18"/>
      <c r="JBR36" s="18"/>
      <c r="JBS36" s="39"/>
      <c r="JBT36" s="39"/>
      <c r="JBU36" s="39"/>
      <c r="JBV36" s="39"/>
      <c r="JBW36" s="40"/>
      <c r="JBX36" s="40"/>
      <c r="JBY36" s="40"/>
      <c r="JBZ36" s="40"/>
      <c r="JCA36" s="19"/>
      <c r="JCB36" s="19"/>
      <c r="JCC36" s="18"/>
      <c r="JCD36" s="18"/>
      <c r="JCE36" s="39"/>
      <c r="JCF36" s="39"/>
      <c r="JCG36" s="39"/>
      <c r="JCH36" s="39"/>
      <c r="JCI36" s="40"/>
      <c r="JCJ36" s="40"/>
      <c r="JCK36" s="40"/>
      <c r="JCL36" s="40"/>
      <c r="JCM36" s="19"/>
      <c r="JCN36" s="19"/>
      <c r="JCO36" s="18"/>
      <c r="JCP36" s="18"/>
      <c r="JCQ36" s="39"/>
      <c r="JCR36" s="39"/>
      <c r="JCS36" s="39"/>
      <c r="JCT36" s="39"/>
      <c r="JCU36" s="40"/>
      <c r="JCV36" s="40"/>
      <c r="JCW36" s="40"/>
      <c r="JCX36" s="40"/>
      <c r="JCY36" s="19"/>
      <c r="JCZ36" s="19"/>
      <c r="JDA36" s="18"/>
      <c r="JDB36" s="18"/>
      <c r="JDC36" s="39"/>
      <c r="JDD36" s="39"/>
      <c r="JDE36" s="39"/>
      <c r="JDF36" s="39"/>
      <c r="JDG36" s="40"/>
      <c r="JDH36" s="40"/>
      <c r="JDI36" s="40"/>
      <c r="JDJ36" s="40"/>
      <c r="JDK36" s="19"/>
      <c r="JDL36" s="19"/>
      <c r="JDM36" s="18"/>
      <c r="JDN36" s="18"/>
      <c r="JDO36" s="39"/>
      <c r="JDP36" s="39"/>
      <c r="JDQ36" s="39"/>
      <c r="JDR36" s="39"/>
      <c r="JDS36" s="40"/>
      <c r="JDT36" s="40"/>
      <c r="JDU36" s="40"/>
      <c r="JDV36" s="40"/>
      <c r="JDW36" s="19"/>
      <c r="JDX36" s="19"/>
      <c r="JDY36" s="18"/>
      <c r="JDZ36" s="18"/>
      <c r="JEA36" s="39"/>
      <c r="JEB36" s="39"/>
      <c r="JEC36" s="39"/>
      <c r="JED36" s="39"/>
      <c r="JEE36" s="40"/>
      <c r="JEF36" s="40"/>
      <c r="JEG36" s="40"/>
      <c r="JEH36" s="40"/>
      <c r="JEI36" s="19"/>
      <c r="JEJ36" s="19"/>
      <c r="JEK36" s="18"/>
      <c r="JEL36" s="18"/>
      <c r="JEM36" s="39"/>
      <c r="JEN36" s="39"/>
      <c r="JEO36" s="39"/>
      <c r="JEP36" s="39"/>
      <c r="JEQ36" s="40"/>
      <c r="JER36" s="40"/>
      <c r="JES36" s="40"/>
      <c r="JET36" s="40"/>
      <c r="JEU36" s="19"/>
      <c r="JEV36" s="19"/>
      <c r="JEW36" s="18"/>
      <c r="JEX36" s="18"/>
      <c r="JEY36" s="39"/>
      <c r="JEZ36" s="39"/>
      <c r="JFA36" s="39"/>
      <c r="JFB36" s="39"/>
      <c r="JFC36" s="40"/>
      <c r="JFD36" s="40"/>
      <c r="JFE36" s="40"/>
      <c r="JFF36" s="40"/>
      <c r="JFG36" s="19"/>
      <c r="JFH36" s="19"/>
      <c r="JFI36" s="18"/>
      <c r="JFJ36" s="18"/>
      <c r="JFK36" s="39"/>
      <c r="JFL36" s="39"/>
      <c r="JFM36" s="39"/>
      <c r="JFN36" s="39"/>
      <c r="JFO36" s="40"/>
      <c r="JFP36" s="40"/>
      <c r="JFQ36" s="40"/>
      <c r="JFR36" s="40"/>
      <c r="JFS36" s="19"/>
      <c r="JFT36" s="19"/>
      <c r="JFU36" s="18"/>
      <c r="JFV36" s="18"/>
      <c r="JFW36" s="39"/>
      <c r="JFX36" s="39"/>
      <c r="JFY36" s="39"/>
      <c r="JFZ36" s="39"/>
      <c r="JGA36" s="40"/>
      <c r="JGB36" s="40"/>
      <c r="JGC36" s="40"/>
      <c r="JGD36" s="40"/>
      <c r="JGE36" s="19"/>
      <c r="JGF36" s="19"/>
      <c r="JGG36" s="18"/>
      <c r="JGH36" s="18"/>
      <c r="JGI36" s="39"/>
      <c r="JGJ36" s="39"/>
      <c r="JGK36" s="39"/>
      <c r="JGL36" s="39"/>
      <c r="JGM36" s="40"/>
      <c r="JGN36" s="40"/>
      <c r="JGO36" s="40"/>
      <c r="JGP36" s="40"/>
      <c r="JGQ36" s="19"/>
      <c r="JGR36" s="19"/>
      <c r="JGS36" s="18"/>
      <c r="JGT36" s="18"/>
      <c r="JGU36" s="39"/>
      <c r="JGV36" s="39"/>
      <c r="JGW36" s="39"/>
      <c r="JGX36" s="39"/>
      <c r="JGY36" s="40"/>
      <c r="JGZ36" s="40"/>
      <c r="JHA36" s="40"/>
      <c r="JHB36" s="40"/>
      <c r="JHC36" s="19"/>
      <c r="JHD36" s="19"/>
      <c r="JHE36" s="18"/>
      <c r="JHF36" s="18"/>
      <c r="JHG36" s="39"/>
      <c r="JHH36" s="39"/>
      <c r="JHI36" s="39"/>
      <c r="JHJ36" s="39"/>
      <c r="JHK36" s="40"/>
      <c r="JHL36" s="40"/>
      <c r="JHM36" s="40"/>
      <c r="JHN36" s="40"/>
      <c r="JHO36" s="19"/>
      <c r="JHP36" s="19"/>
      <c r="JHQ36" s="18"/>
      <c r="JHR36" s="18"/>
      <c r="JHS36" s="39"/>
      <c r="JHT36" s="39"/>
      <c r="JHU36" s="39"/>
      <c r="JHV36" s="39"/>
      <c r="JHW36" s="40"/>
      <c r="JHX36" s="40"/>
      <c r="JHY36" s="40"/>
      <c r="JHZ36" s="40"/>
      <c r="JIA36" s="19"/>
      <c r="JIB36" s="19"/>
      <c r="JIC36" s="18"/>
      <c r="JID36" s="18"/>
      <c r="JIE36" s="39"/>
      <c r="JIF36" s="39"/>
      <c r="JIG36" s="39"/>
      <c r="JIH36" s="39"/>
      <c r="JII36" s="40"/>
      <c r="JIJ36" s="40"/>
      <c r="JIK36" s="40"/>
      <c r="JIL36" s="40"/>
      <c r="JIM36" s="19"/>
      <c r="JIN36" s="19"/>
      <c r="JIO36" s="18"/>
      <c r="JIP36" s="18"/>
      <c r="JIQ36" s="39"/>
      <c r="JIR36" s="39"/>
      <c r="JIS36" s="39"/>
      <c r="JIT36" s="39"/>
      <c r="JIU36" s="40"/>
      <c r="JIV36" s="40"/>
      <c r="JIW36" s="40"/>
      <c r="JIX36" s="40"/>
      <c r="JIY36" s="19"/>
      <c r="JIZ36" s="19"/>
      <c r="JJA36" s="18"/>
      <c r="JJB36" s="18"/>
      <c r="JJC36" s="39"/>
      <c r="JJD36" s="39"/>
      <c r="JJE36" s="39"/>
      <c r="JJF36" s="39"/>
      <c r="JJG36" s="40"/>
      <c r="JJH36" s="40"/>
      <c r="JJI36" s="40"/>
      <c r="JJJ36" s="40"/>
      <c r="JJK36" s="19"/>
      <c r="JJL36" s="19"/>
      <c r="JJM36" s="18"/>
      <c r="JJN36" s="18"/>
      <c r="JJO36" s="39"/>
      <c r="JJP36" s="39"/>
      <c r="JJQ36" s="39"/>
      <c r="JJR36" s="39"/>
      <c r="JJS36" s="40"/>
      <c r="JJT36" s="40"/>
      <c r="JJU36" s="40"/>
      <c r="JJV36" s="40"/>
      <c r="JJW36" s="19"/>
      <c r="JJX36" s="19"/>
      <c r="JJY36" s="18"/>
      <c r="JJZ36" s="18"/>
      <c r="JKA36" s="39"/>
      <c r="JKB36" s="39"/>
      <c r="JKC36" s="39"/>
      <c r="JKD36" s="39"/>
      <c r="JKE36" s="40"/>
      <c r="JKF36" s="40"/>
      <c r="JKG36" s="40"/>
      <c r="JKH36" s="40"/>
      <c r="JKI36" s="19"/>
      <c r="JKJ36" s="19"/>
      <c r="JKK36" s="18"/>
      <c r="JKL36" s="18"/>
      <c r="JKM36" s="39"/>
      <c r="JKN36" s="39"/>
      <c r="JKO36" s="39"/>
      <c r="JKP36" s="39"/>
      <c r="JKQ36" s="40"/>
      <c r="JKR36" s="40"/>
      <c r="JKS36" s="40"/>
      <c r="JKT36" s="40"/>
      <c r="JKU36" s="19"/>
      <c r="JKV36" s="19"/>
      <c r="JKW36" s="18"/>
      <c r="JKX36" s="18"/>
      <c r="JKY36" s="39"/>
      <c r="JKZ36" s="39"/>
      <c r="JLA36" s="39"/>
      <c r="JLB36" s="39"/>
      <c r="JLC36" s="40"/>
      <c r="JLD36" s="40"/>
      <c r="JLE36" s="40"/>
      <c r="JLF36" s="40"/>
      <c r="JLG36" s="19"/>
      <c r="JLH36" s="19"/>
      <c r="JLI36" s="18"/>
      <c r="JLJ36" s="18"/>
      <c r="JLK36" s="39"/>
      <c r="JLL36" s="39"/>
      <c r="JLM36" s="39"/>
      <c r="JLN36" s="39"/>
      <c r="JLO36" s="40"/>
      <c r="JLP36" s="40"/>
      <c r="JLQ36" s="40"/>
      <c r="JLR36" s="40"/>
      <c r="JLS36" s="19"/>
      <c r="JLT36" s="19"/>
      <c r="JLU36" s="18"/>
      <c r="JLV36" s="18"/>
      <c r="JLW36" s="39"/>
      <c r="JLX36" s="39"/>
      <c r="JLY36" s="39"/>
      <c r="JLZ36" s="39"/>
      <c r="JMA36" s="40"/>
      <c r="JMB36" s="40"/>
      <c r="JMC36" s="40"/>
      <c r="JMD36" s="40"/>
      <c r="JME36" s="19"/>
      <c r="JMF36" s="19"/>
      <c r="JMG36" s="18"/>
      <c r="JMH36" s="18"/>
      <c r="JMI36" s="39"/>
      <c r="JMJ36" s="39"/>
      <c r="JMK36" s="39"/>
      <c r="JML36" s="39"/>
      <c r="JMM36" s="40"/>
      <c r="JMN36" s="40"/>
      <c r="JMO36" s="40"/>
      <c r="JMP36" s="40"/>
      <c r="JMQ36" s="19"/>
      <c r="JMR36" s="19"/>
      <c r="JMS36" s="18"/>
      <c r="JMT36" s="18"/>
      <c r="JMU36" s="39"/>
      <c r="JMV36" s="39"/>
      <c r="JMW36" s="39"/>
      <c r="JMX36" s="39"/>
      <c r="JMY36" s="40"/>
      <c r="JMZ36" s="40"/>
      <c r="JNA36" s="40"/>
      <c r="JNB36" s="40"/>
      <c r="JNC36" s="19"/>
      <c r="JND36" s="19"/>
      <c r="JNE36" s="18"/>
      <c r="JNF36" s="18"/>
      <c r="JNG36" s="39"/>
      <c r="JNH36" s="39"/>
      <c r="JNI36" s="39"/>
      <c r="JNJ36" s="39"/>
      <c r="JNK36" s="40"/>
      <c r="JNL36" s="40"/>
      <c r="JNM36" s="40"/>
      <c r="JNN36" s="40"/>
      <c r="JNO36" s="19"/>
      <c r="JNP36" s="19"/>
      <c r="JNQ36" s="18"/>
      <c r="JNR36" s="18"/>
      <c r="JNS36" s="39"/>
      <c r="JNT36" s="39"/>
      <c r="JNU36" s="39"/>
      <c r="JNV36" s="39"/>
      <c r="JNW36" s="40"/>
      <c r="JNX36" s="40"/>
      <c r="JNY36" s="40"/>
      <c r="JNZ36" s="40"/>
      <c r="JOA36" s="19"/>
      <c r="JOB36" s="19"/>
      <c r="JOC36" s="18"/>
      <c r="JOD36" s="18"/>
      <c r="JOE36" s="39"/>
      <c r="JOF36" s="39"/>
      <c r="JOG36" s="39"/>
      <c r="JOH36" s="39"/>
      <c r="JOI36" s="40"/>
      <c r="JOJ36" s="40"/>
      <c r="JOK36" s="40"/>
      <c r="JOL36" s="40"/>
      <c r="JOM36" s="19"/>
      <c r="JON36" s="19"/>
      <c r="JOO36" s="18"/>
      <c r="JOP36" s="18"/>
      <c r="JOQ36" s="39"/>
      <c r="JOR36" s="39"/>
      <c r="JOS36" s="39"/>
      <c r="JOT36" s="39"/>
      <c r="JOU36" s="40"/>
      <c r="JOV36" s="40"/>
      <c r="JOW36" s="40"/>
      <c r="JOX36" s="40"/>
      <c r="JOY36" s="19"/>
      <c r="JOZ36" s="19"/>
      <c r="JPA36" s="18"/>
      <c r="JPB36" s="18"/>
      <c r="JPC36" s="39"/>
      <c r="JPD36" s="39"/>
      <c r="JPE36" s="39"/>
      <c r="JPF36" s="39"/>
      <c r="JPG36" s="40"/>
      <c r="JPH36" s="40"/>
      <c r="JPI36" s="40"/>
      <c r="JPJ36" s="40"/>
      <c r="JPK36" s="19"/>
      <c r="JPL36" s="19"/>
      <c r="JPM36" s="18"/>
      <c r="JPN36" s="18"/>
      <c r="JPO36" s="39"/>
      <c r="JPP36" s="39"/>
      <c r="JPQ36" s="39"/>
      <c r="JPR36" s="39"/>
      <c r="JPS36" s="40"/>
      <c r="JPT36" s="40"/>
      <c r="JPU36" s="40"/>
      <c r="JPV36" s="40"/>
      <c r="JPW36" s="19"/>
      <c r="JPX36" s="19"/>
      <c r="JPY36" s="18"/>
      <c r="JPZ36" s="18"/>
      <c r="JQA36" s="39"/>
      <c r="JQB36" s="39"/>
      <c r="JQC36" s="39"/>
      <c r="JQD36" s="39"/>
      <c r="JQE36" s="40"/>
      <c r="JQF36" s="40"/>
      <c r="JQG36" s="40"/>
      <c r="JQH36" s="40"/>
      <c r="JQI36" s="19"/>
      <c r="JQJ36" s="19"/>
      <c r="JQK36" s="18"/>
      <c r="JQL36" s="18"/>
      <c r="JQM36" s="39"/>
      <c r="JQN36" s="39"/>
      <c r="JQO36" s="39"/>
      <c r="JQP36" s="39"/>
      <c r="JQQ36" s="40"/>
      <c r="JQR36" s="40"/>
      <c r="JQS36" s="40"/>
      <c r="JQT36" s="40"/>
      <c r="JQU36" s="19"/>
      <c r="JQV36" s="19"/>
      <c r="JQW36" s="18"/>
      <c r="JQX36" s="18"/>
      <c r="JQY36" s="39"/>
      <c r="JQZ36" s="39"/>
      <c r="JRA36" s="39"/>
      <c r="JRB36" s="39"/>
      <c r="JRC36" s="40"/>
      <c r="JRD36" s="40"/>
      <c r="JRE36" s="40"/>
      <c r="JRF36" s="40"/>
      <c r="JRG36" s="19"/>
      <c r="JRH36" s="19"/>
      <c r="JRI36" s="18"/>
      <c r="JRJ36" s="18"/>
      <c r="JRK36" s="39"/>
      <c r="JRL36" s="39"/>
      <c r="JRM36" s="39"/>
      <c r="JRN36" s="39"/>
      <c r="JRO36" s="40"/>
      <c r="JRP36" s="40"/>
      <c r="JRQ36" s="40"/>
      <c r="JRR36" s="40"/>
      <c r="JRS36" s="19"/>
      <c r="JRT36" s="19"/>
      <c r="JRU36" s="18"/>
      <c r="JRV36" s="18"/>
      <c r="JRW36" s="39"/>
      <c r="JRX36" s="39"/>
      <c r="JRY36" s="39"/>
      <c r="JRZ36" s="39"/>
      <c r="JSA36" s="40"/>
      <c r="JSB36" s="40"/>
      <c r="JSC36" s="40"/>
      <c r="JSD36" s="40"/>
      <c r="JSE36" s="19"/>
      <c r="JSF36" s="19"/>
      <c r="JSG36" s="18"/>
      <c r="JSH36" s="18"/>
      <c r="JSI36" s="39"/>
      <c r="JSJ36" s="39"/>
      <c r="JSK36" s="39"/>
      <c r="JSL36" s="39"/>
      <c r="JSM36" s="40"/>
      <c r="JSN36" s="40"/>
      <c r="JSO36" s="40"/>
      <c r="JSP36" s="40"/>
      <c r="JSQ36" s="19"/>
      <c r="JSR36" s="19"/>
      <c r="JSS36" s="18"/>
      <c r="JST36" s="18"/>
      <c r="JSU36" s="39"/>
      <c r="JSV36" s="39"/>
      <c r="JSW36" s="39"/>
      <c r="JSX36" s="39"/>
      <c r="JSY36" s="40"/>
      <c r="JSZ36" s="40"/>
      <c r="JTA36" s="40"/>
      <c r="JTB36" s="40"/>
      <c r="JTC36" s="19"/>
      <c r="JTD36" s="19"/>
      <c r="JTE36" s="18"/>
      <c r="JTF36" s="18"/>
      <c r="JTG36" s="39"/>
      <c r="JTH36" s="39"/>
      <c r="JTI36" s="39"/>
      <c r="JTJ36" s="39"/>
      <c r="JTK36" s="40"/>
      <c r="JTL36" s="40"/>
      <c r="JTM36" s="40"/>
      <c r="JTN36" s="40"/>
      <c r="JTO36" s="19"/>
      <c r="JTP36" s="19"/>
      <c r="JTQ36" s="18"/>
      <c r="JTR36" s="18"/>
      <c r="JTS36" s="39"/>
      <c r="JTT36" s="39"/>
      <c r="JTU36" s="39"/>
      <c r="JTV36" s="39"/>
      <c r="JTW36" s="40"/>
      <c r="JTX36" s="40"/>
      <c r="JTY36" s="40"/>
      <c r="JTZ36" s="40"/>
      <c r="JUA36" s="19"/>
      <c r="JUB36" s="19"/>
      <c r="JUC36" s="18"/>
      <c r="JUD36" s="18"/>
      <c r="JUE36" s="39"/>
      <c r="JUF36" s="39"/>
      <c r="JUG36" s="39"/>
      <c r="JUH36" s="39"/>
      <c r="JUI36" s="40"/>
      <c r="JUJ36" s="40"/>
      <c r="JUK36" s="40"/>
      <c r="JUL36" s="40"/>
      <c r="JUM36" s="19"/>
      <c r="JUN36" s="19"/>
      <c r="JUO36" s="18"/>
      <c r="JUP36" s="18"/>
      <c r="JUQ36" s="39"/>
      <c r="JUR36" s="39"/>
      <c r="JUS36" s="39"/>
      <c r="JUT36" s="39"/>
      <c r="JUU36" s="40"/>
      <c r="JUV36" s="40"/>
      <c r="JUW36" s="40"/>
      <c r="JUX36" s="40"/>
      <c r="JUY36" s="19"/>
      <c r="JUZ36" s="19"/>
      <c r="JVA36" s="18"/>
      <c r="JVB36" s="18"/>
      <c r="JVC36" s="39"/>
      <c r="JVD36" s="39"/>
      <c r="JVE36" s="39"/>
      <c r="JVF36" s="39"/>
      <c r="JVG36" s="40"/>
      <c r="JVH36" s="40"/>
      <c r="JVI36" s="40"/>
      <c r="JVJ36" s="40"/>
      <c r="JVK36" s="19"/>
      <c r="JVL36" s="19"/>
      <c r="JVM36" s="18"/>
      <c r="JVN36" s="18"/>
      <c r="JVO36" s="39"/>
      <c r="JVP36" s="39"/>
      <c r="JVQ36" s="39"/>
      <c r="JVR36" s="39"/>
      <c r="JVS36" s="40"/>
      <c r="JVT36" s="40"/>
      <c r="JVU36" s="40"/>
      <c r="JVV36" s="40"/>
      <c r="JVW36" s="19"/>
      <c r="JVX36" s="19"/>
      <c r="JVY36" s="18"/>
      <c r="JVZ36" s="18"/>
      <c r="JWA36" s="39"/>
      <c r="JWB36" s="39"/>
      <c r="JWC36" s="39"/>
      <c r="JWD36" s="39"/>
      <c r="JWE36" s="40"/>
      <c r="JWF36" s="40"/>
      <c r="JWG36" s="40"/>
      <c r="JWH36" s="40"/>
      <c r="JWI36" s="19"/>
      <c r="JWJ36" s="19"/>
      <c r="JWK36" s="18"/>
      <c r="JWL36" s="18"/>
      <c r="JWM36" s="39"/>
      <c r="JWN36" s="39"/>
      <c r="JWO36" s="39"/>
      <c r="JWP36" s="39"/>
      <c r="JWQ36" s="40"/>
      <c r="JWR36" s="40"/>
      <c r="JWS36" s="40"/>
      <c r="JWT36" s="40"/>
      <c r="JWU36" s="19"/>
      <c r="JWV36" s="19"/>
      <c r="JWW36" s="18"/>
      <c r="JWX36" s="18"/>
      <c r="JWY36" s="39"/>
      <c r="JWZ36" s="39"/>
      <c r="JXA36" s="39"/>
      <c r="JXB36" s="39"/>
      <c r="JXC36" s="40"/>
      <c r="JXD36" s="40"/>
      <c r="JXE36" s="40"/>
      <c r="JXF36" s="40"/>
      <c r="JXG36" s="19"/>
      <c r="JXH36" s="19"/>
      <c r="JXI36" s="18"/>
      <c r="JXJ36" s="18"/>
      <c r="JXK36" s="39"/>
      <c r="JXL36" s="39"/>
      <c r="JXM36" s="39"/>
      <c r="JXN36" s="39"/>
      <c r="JXO36" s="40"/>
      <c r="JXP36" s="40"/>
      <c r="JXQ36" s="40"/>
      <c r="JXR36" s="40"/>
      <c r="JXS36" s="19"/>
      <c r="JXT36" s="19"/>
      <c r="JXU36" s="18"/>
      <c r="JXV36" s="18"/>
      <c r="JXW36" s="39"/>
      <c r="JXX36" s="39"/>
      <c r="JXY36" s="39"/>
      <c r="JXZ36" s="39"/>
      <c r="JYA36" s="40"/>
      <c r="JYB36" s="40"/>
      <c r="JYC36" s="40"/>
      <c r="JYD36" s="40"/>
      <c r="JYE36" s="19"/>
      <c r="JYF36" s="19"/>
      <c r="JYG36" s="18"/>
      <c r="JYH36" s="18"/>
      <c r="JYI36" s="39"/>
      <c r="JYJ36" s="39"/>
      <c r="JYK36" s="39"/>
      <c r="JYL36" s="39"/>
      <c r="JYM36" s="40"/>
      <c r="JYN36" s="40"/>
      <c r="JYO36" s="40"/>
      <c r="JYP36" s="40"/>
      <c r="JYQ36" s="19"/>
      <c r="JYR36" s="19"/>
      <c r="JYS36" s="18"/>
      <c r="JYT36" s="18"/>
      <c r="JYU36" s="39"/>
      <c r="JYV36" s="39"/>
      <c r="JYW36" s="39"/>
      <c r="JYX36" s="39"/>
      <c r="JYY36" s="40"/>
      <c r="JYZ36" s="40"/>
      <c r="JZA36" s="40"/>
      <c r="JZB36" s="40"/>
      <c r="JZC36" s="19"/>
      <c r="JZD36" s="19"/>
      <c r="JZE36" s="18"/>
      <c r="JZF36" s="18"/>
      <c r="JZG36" s="39"/>
      <c r="JZH36" s="39"/>
      <c r="JZI36" s="39"/>
      <c r="JZJ36" s="39"/>
      <c r="JZK36" s="40"/>
      <c r="JZL36" s="40"/>
      <c r="JZM36" s="40"/>
      <c r="JZN36" s="40"/>
      <c r="JZO36" s="19"/>
      <c r="JZP36" s="19"/>
      <c r="JZQ36" s="18"/>
      <c r="JZR36" s="18"/>
      <c r="JZS36" s="39"/>
      <c r="JZT36" s="39"/>
      <c r="JZU36" s="39"/>
      <c r="JZV36" s="39"/>
      <c r="JZW36" s="40"/>
      <c r="JZX36" s="40"/>
      <c r="JZY36" s="40"/>
      <c r="JZZ36" s="40"/>
      <c r="KAA36" s="19"/>
      <c r="KAB36" s="19"/>
      <c r="KAC36" s="18"/>
      <c r="KAD36" s="18"/>
      <c r="KAE36" s="39"/>
      <c r="KAF36" s="39"/>
      <c r="KAG36" s="39"/>
      <c r="KAH36" s="39"/>
      <c r="KAI36" s="40"/>
      <c r="KAJ36" s="40"/>
      <c r="KAK36" s="40"/>
      <c r="KAL36" s="40"/>
      <c r="KAM36" s="19"/>
      <c r="KAN36" s="19"/>
      <c r="KAO36" s="18"/>
      <c r="KAP36" s="18"/>
      <c r="KAQ36" s="39"/>
      <c r="KAR36" s="39"/>
      <c r="KAS36" s="39"/>
      <c r="KAT36" s="39"/>
      <c r="KAU36" s="40"/>
      <c r="KAV36" s="40"/>
      <c r="KAW36" s="40"/>
      <c r="KAX36" s="40"/>
      <c r="KAY36" s="19"/>
      <c r="KAZ36" s="19"/>
      <c r="KBA36" s="18"/>
      <c r="KBB36" s="18"/>
      <c r="KBC36" s="39"/>
      <c r="KBD36" s="39"/>
      <c r="KBE36" s="39"/>
      <c r="KBF36" s="39"/>
      <c r="KBG36" s="40"/>
      <c r="KBH36" s="40"/>
      <c r="KBI36" s="40"/>
      <c r="KBJ36" s="40"/>
      <c r="KBK36" s="19"/>
      <c r="KBL36" s="19"/>
      <c r="KBM36" s="18"/>
      <c r="KBN36" s="18"/>
      <c r="KBO36" s="39"/>
      <c r="KBP36" s="39"/>
      <c r="KBQ36" s="39"/>
      <c r="KBR36" s="39"/>
      <c r="KBS36" s="40"/>
      <c r="KBT36" s="40"/>
      <c r="KBU36" s="40"/>
      <c r="KBV36" s="40"/>
      <c r="KBW36" s="19"/>
      <c r="KBX36" s="19"/>
      <c r="KBY36" s="18"/>
      <c r="KBZ36" s="18"/>
      <c r="KCA36" s="39"/>
      <c r="KCB36" s="39"/>
      <c r="KCC36" s="39"/>
      <c r="KCD36" s="39"/>
      <c r="KCE36" s="40"/>
      <c r="KCF36" s="40"/>
      <c r="KCG36" s="40"/>
      <c r="KCH36" s="40"/>
      <c r="KCI36" s="19"/>
      <c r="KCJ36" s="19"/>
      <c r="KCK36" s="18"/>
      <c r="KCL36" s="18"/>
      <c r="KCM36" s="39"/>
      <c r="KCN36" s="39"/>
      <c r="KCO36" s="39"/>
      <c r="KCP36" s="39"/>
      <c r="KCQ36" s="40"/>
      <c r="KCR36" s="40"/>
      <c r="KCS36" s="40"/>
      <c r="KCT36" s="40"/>
      <c r="KCU36" s="19"/>
      <c r="KCV36" s="19"/>
      <c r="KCW36" s="18"/>
      <c r="KCX36" s="18"/>
      <c r="KCY36" s="39"/>
      <c r="KCZ36" s="39"/>
      <c r="KDA36" s="39"/>
      <c r="KDB36" s="39"/>
      <c r="KDC36" s="40"/>
      <c r="KDD36" s="40"/>
      <c r="KDE36" s="40"/>
      <c r="KDF36" s="40"/>
      <c r="KDG36" s="19"/>
      <c r="KDH36" s="19"/>
      <c r="KDI36" s="18"/>
      <c r="KDJ36" s="18"/>
      <c r="KDK36" s="39"/>
      <c r="KDL36" s="39"/>
      <c r="KDM36" s="39"/>
      <c r="KDN36" s="39"/>
      <c r="KDO36" s="40"/>
      <c r="KDP36" s="40"/>
      <c r="KDQ36" s="40"/>
      <c r="KDR36" s="40"/>
      <c r="KDS36" s="19"/>
      <c r="KDT36" s="19"/>
      <c r="KDU36" s="18"/>
      <c r="KDV36" s="18"/>
      <c r="KDW36" s="39"/>
      <c r="KDX36" s="39"/>
      <c r="KDY36" s="39"/>
      <c r="KDZ36" s="39"/>
      <c r="KEA36" s="40"/>
      <c r="KEB36" s="40"/>
      <c r="KEC36" s="40"/>
      <c r="KED36" s="40"/>
      <c r="KEE36" s="19"/>
      <c r="KEF36" s="19"/>
      <c r="KEG36" s="18"/>
      <c r="KEH36" s="18"/>
      <c r="KEI36" s="39"/>
      <c r="KEJ36" s="39"/>
      <c r="KEK36" s="39"/>
      <c r="KEL36" s="39"/>
      <c r="KEM36" s="40"/>
      <c r="KEN36" s="40"/>
      <c r="KEO36" s="40"/>
      <c r="KEP36" s="40"/>
      <c r="KEQ36" s="19"/>
      <c r="KER36" s="19"/>
      <c r="KES36" s="18"/>
      <c r="KET36" s="18"/>
      <c r="KEU36" s="39"/>
      <c r="KEV36" s="39"/>
      <c r="KEW36" s="39"/>
      <c r="KEX36" s="39"/>
      <c r="KEY36" s="40"/>
      <c r="KEZ36" s="40"/>
      <c r="KFA36" s="40"/>
      <c r="KFB36" s="40"/>
      <c r="KFC36" s="19"/>
      <c r="KFD36" s="19"/>
      <c r="KFE36" s="18"/>
      <c r="KFF36" s="18"/>
      <c r="KFG36" s="39"/>
      <c r="KFH36" s="39"/>
      <c r="KFI36" s="39"/>
      <c r="KFJ36" s="39"/>
      <c r="KFK36" s="40"/>
      <c r="KFL36" s="40"/>
      <c r="KFM36" s="40"/>
      <c r="KFN36" s="40"/>
      <c r="KFO36" s="19"/>
      <c r="KFP36" s="19"/>
      <c r="KFQ36" s="18"/>
      <c r="KFR36" s="18"/>
      <c r="KFS36" s="39"/>
      <c r="KFT36" s="39"/>
      <c r="KFU36" s="39"/>
      <c r="KFV36" s="39"/>
      <c r="KFW36" s="40"/>
      <c r="KFX36" s="40"/>
      <c r="KFY36" s="40"/>
      <c r="KFZ36" s="40"/>
      <c r="KGA36" s="19"/>
      <c r="KGB36" s="19"/>
      <c r="KGC36" s="18"/>
      <c r="KGD36" s="18"/>
      <c r="KGE36" s="39"/>
      <c r="KGF36" s="39"/>
      <c r="KGG36" s="39"/>
      <c r="KGH36" s="39"/>
      <c r="KGI36" s="40"/>
      <c r="KGJ36" s="40"/>
      <c r="KGK36" s="40"/>
      <c r="KGL36" s="40"/>
      <c r="KGM36" s="19"/>
      <c r="KGN36" s="19"/>
      <c r="KGO36" s="18"/>
      <c r="KGP36" s="18"/>
      <c r="KGQ36" s="39"/>
      <c r="KGR36" s="39"/>
      <c r="KGS36" s="39"/>
      <c r="KGT36" s="39"/>
      <c r="KGU36" s="40"/>
      <c r="KGV36" s="40"/>
      <c r="KGW36" s="40"/>
      <c r="KGX36" s="40"/>
      <c r="KGY36" s="19"/>
      <c r="KGZ36" s="19"/>
      <c r="KHA36" s="18"/>
      <c r="KHB36" s="18"/>
      <c r="KHC36" s="39"/>
      <c r="KHD36" s="39"/>
      <c r="KHE36" s="39"/>
      <c r="KHF36" s="39"/>
      <c r="KHG36" s="40"/>
      <c r="KHH36" s="40"/>
      <c r="KHI36" s="40"/>
      <c r="KHJ36" s="40"/>
      <c r="KHK36" s="19"/>
      <c r="KHL36" s="19"/>
      <c r="KHM36" s="18"/>
      <c r="KHN36" s="18"/>
      <c r="KHO36" s="39"/>
      <c r="KHP36" s="39"/>
      <c r="KHQ36" s="39"/>
      <c r="KHR36" s="39"/>
      <c r="KHS36" s="40"/>
      <c r="KHT36" s="40"/>
      <c r="KHU36" s="40"/>
      <c r="KHV36" s="40"/>
      <c r="KHW36" s="19"/>
      <c r="KHX36" s="19"/>
      <c r="KHY36" s="18"/>
      <c r="KHZ36" s="18"/>
      <c r="KIA36" s="39"/>
      <c r="KIB36" s="39"/>
      <c r="KIC36" s="39"/>
      <c r="KID36" s="39"/>
      <c r="KIE36" s="40"/>
      <c r="KIF36" s="40"/>
      <c r="KIG36" s="40"/>
      <c r="KIH36" s="40"/>
      <c r="KII36" s="19"/>
      <c r="KIJ36" s="19"/>
      <c r="KIK36" s="18"/>
      <c r="KIL36" s="18"/>
      <c r="KIM36" s="39"/>
      <c r="KIN36" s="39"/>
      <c r="KIO36" s="39"/>
      <c r="KIP36" s="39"/>
      <c r="KIQ36" s="40"/>
      <c r="KIR36" s="40"/>
      <c r="KIS36" s="40"/>
      <c r="KIT36" s="40"/>
      <c r="KIU36" s="19"/>
      <c r="KIV36" s="19"/>
      <c r="KIW36" s="18"/>
      <c r="KIX36" s="18"/>
      <c r="KIY36" s="39"/>
      <c r="KIZ36" s="39"/>
      <c r="KJA36" s="39"/>
      <c r="KJB36" s="39"/>
      <c r="KJC36" s="40"/>
      <c r="KJD36" s="40"/>
      <c r="KJE36" s="40"/>
      <c r="KJF36" s="40"/>
      <c r="KJG36" s="19"/>
      <c r="KJH36" s="19"/>
      <c r="KJI36" s="18"/>
      <c r="KJJ36" s="18"/>
      <c r="KJK36" s="39"/>
      <c r="KJL36" s="39"/>
      <c r="KJM36" s="39"/>
      <c r="KJN36" s="39"/>
      <c r="KJO36" s="40"/>
      <c r="KJP36" s="40"/>
      <c r="KJQ36" s="40"/>
      <c r="KJR36" s="40"/>
      <c r="KJS36" s="19"/>
      <c r="KJT36" s="19"/>
      <c r="KJU36" s="18"/>
      <c r="KJV36" s="18"/>
      <c r="KJW36" s="39"/>
      <c r="KJX36" s="39"/>
      <c r="KJY36" s="39"/>
      <c r="KJZ36" s="39"/>
      <c r="KKA36" s="40"/>
      <c r="KKB36" s="40"/>
      <c r="KKC36" s="40"/>
      <c r="KKD36" s="40"/>
      <c r="KKE36" s="19"/>
      <c r="KKF36" s="19"/>
      <c r="KKG36" s="18"/>
      <c r="KKH36" s="18"/>
      <c r="KKI36" s="39"/>
      <c r="KKJ36" s="39"/>
      <c r="KKK36" s="39"/>
      <c r="KKL36" s="39"/>
      <c r="KKM36" s="40"/>
      <c r="KKN36" s="40"/>
      <c r="KKO36" s="40"/>
      <c r="KKP36" s="40"/>
      <c r="KKQ36" s="19"/>
      <c r="KKR36" s="19"/>
      <c r="KKS36" s="18"/>
      <c r="KKT36" s="18"/>
      <c r="KKU36" s="39"/>
      <c r="KKV36" s="39"/>
      <c r="KKW36" s="39"/>
      <c r="KKX36" s="39"/>
      <c r="KKY36" s="40"/>
      <c r="KKZ36" s="40"/>
      <c r="KLA36" s="40"/>
      <c r="KLB36" s="40"/>
      <c r="KLC36" s="19"/>
      <c r="KLD36" s="19"/>
      <c r="KLE36" s="18"/>
      <c r="KLF36" s="18"/>
      <c r="KLG36" s="39"/>
      <c r="KLH36" s="39"/>
      <c r="KLI36" s="39"/>
      <c r="KLJ36" s="39"/>
      <c r="KLK36" s="40"/>
      <c r="KLL36" s="40"/>
      <c r="KLM36" s="40"/>
      <c r="KLN36" s="40"/>
      <c r="KLO36" s="19"/>
      <c r="KLP36" s="19"/>
      <c r="KLQ36" s="18"/>
      <c r="KLR36" s="18"/>
      <c r="KLS36" s="39"/>
      <c r="KLT36" s="39"/>
      <c r="KLU36" s="39"/>
      <c r="KLV36" s="39"/>
      <c r="KLW36" s="40"/>
      <c r="KLX36" s="40"/>
      <c r="KLY36" s="40"/>
      <c r="KLZ36" s="40"/>
      <c r="KMA36" s="19"/>
      <c r="KMB36" s="19"/>
      <c r="KMC36" s="18"/>
      <c r="KMD36" s="18"/>
      <c r="KME36" s="39"/>
      <c r="KMF36" s="39"/>
      <c r="KMG36" s="39"/>
      <c r="KMH36" s="39"/>
      <c r="KMI36" s="40"/>
      <c r="KMJ36" s="40"/>
      <c r="KMK36" s="40"/>
      <c r="KML36" s="40"/>
      <c r="KMM36" s="19"/>
      <c r="KMN36" s="19"/>
      <c r="KMO36" s="18"/>
      <c r="KMP36" s="18"/>
      <c r="KMQ36" s="39"/>
      <c r="KMR36" s="39"/>
      <c r="KMS36" s="39"/>
      <c r="KMT36" s="39"/>
      <c r="KMU36" s="40"/>
      <c r="KMV36" s="40"/>
      <c r="KMW36" s="40"/>
      <c r="KMX36" s="40"/>
      <c r="KMY36" s="19"/>
      <c r="KMZ36" s="19"/>
      <c r="KNA36" s="18"/>
      <c r="KNB36" s="18"/>
      <c r="KNC36" s="39"/>
      <c r="KND36" s="39"/>
      <c r="KNE36" s="39"/>
      <c r="KNF36" s="39"/>
      <c r="KNG36" s="40"/>
      <c r="KNH36" s="40"/>
      <c r="KNI36" s="40"/>
      <c r="KNJ36" s="40"/>
      <c r="KNK36" s="19"/>
      <c r="KNL36" s="19"/>
      <c r="KNM36" s="18"/>
      <c r="KNN36" s="18"/>
      <c r="KNO36" s="39"/>
      <c r="KNP36" s="39"/>
      <c r="KNQ36" s="39"/>
      <c r="KNR36" s="39"/>
      <c r="KNS36" s="40"/>
      <c r="KNT36" s="40"/>
      <c r="KNU36" s="40"/>
      <c r="KNV36" s="40"/>
      <c r="KNW36" s="19"/>
      <c r="KNX36" s="19"/>
      <c r="KNY36" s="18"/>
      <c r="KNZ36" s="18"/>
      <c r="KOA36" s="39"/>
      <c r="KOB36" s="39"/>
      <c r="KOC36" s="39"/>
      <c r="KOD36" s="39"/>
      <c r="KOE36" s="40"/>
      <c r="KOF36" s="40"/>
      <c r="KOG36" s="40"/>
      <c r="KOH36" s="40"/>
      <c r="KOI36" s="19"/>
      <c r="KOJ36" s="19"/>
      <c r="KOK36" s="18"/>
      <c r="KOL36" s="18"/>
      <c r="KOM36" s="39"/>
      <c r="KON36" s="39"/>
      <c r="KOO36" s="39"/>
      <c r="KOP36" s="39"/>
      <c r="KOQ36" s="40"/>
      <c r="KOR36" s="40"/>
      <c r="KOS36" s="40"/>
      <c r="KOT36" s="40"/>
      <c r="KOU36" s="19"/>
      <c r="KOV36" s="19"/>
      <c r="KOW36" s="18"/>
      <c r="KOX36" s="18"/>
      <c r="KOY36" s="39"/>
      <c r="KOZ36" s="39"/>
      <c r="KPA36" s="39"/>
      <c r="KPB36" s="39"/>
      <c r="KPC36" s="40"/>
      <c r="KPD36" s="40"/>
      <c r="KPE36" s="40"/>
      <c r="KPF36" s="40"/>
      <c r="KPG36" s="19"/>
      <c r="KPH36" s="19"/>
      <c r="KPI36" s="18"/>
      <c r="KPJ36" s="18"/>
      <c r="KPK36" s="39"/>
      <c r="KPL36" s="39"/>
      <c r="KPM36" s="39"/>
      <c r="KPN36" s="39"/>
      <c r="KPO36" s="40"/>
      <c r="KPP36" s="40"/>
      <c r="KPQ36" s="40"/>
      <c r="KPR36" s="40"/>
      <c r="KPS36" s="19"/>
      <c r="KPT36" s="19"/>
      <c r="KPU36" s="18"/>
      <c r="KPV36" s="18"/>
      <c r="KPW36" s="39"/>
      <c r="KPX36" s="39"/>
      <c r="KPY36" s="39"/>
      <c r="KPZ36" s="39"/>
      <c r="KQA36" s="40"/>
      <c r="KQB36" s="40"/>
      <c r="KQC36" s="40"/>
      <c r="KQD36" s="40"/>
      <c r="KQE36" s="19"/>
      <c r="KQF36" s="19"/>
      <c r="KQG36" s="18"/>
      <c r="KQH36" s="18"/>
      <c r="KQI36" s="39"/>
      <c r="KQJ36" s="39"/>
      <c r="KQK36" s="39"/>
      <c r="KQL36" s="39"/>
      <c r="KQM36" s="40"/>
      <c r="KQN36" s="40"/>
      <c r="KQO36" s="40"/>
      <c r="KQP36" s="40"/>
      <c r="KQQ36" s="19"/>
      <c r="KQR36" s="19"/>
      <c r="KQS36" s="18"/>
      <c r="KQT36" s="18"/>
      <c r="KQU36" s="39"/>
      <c r="KQV36" s="39"/>
      <c r="KQW36" s="39"/>
      <c r="KQX36" s="39"/>
      <c r="KQY36" s="40"/>
      <c r="KQZ36" s="40"/>
      <c r="KRA36" s="40"/>
      <c r="KRB36" s="40"/>
      <c r="KRC36" s="19"/>
      <c r="KRD36" s="19"/>
      <c r="KRE36" s="18"/>
      <c r="KRF36" s="18"/>
      <c r="KRG36" s="39"/>
      <c r="KRH36" s="39"/>
      <c r="KRI36" s="39"/>
      <c r="KRJ36" s="39"/>
      <c r="KRK36" s="40"/>
      <c r="KRL36" s="40"/>
      <c r="KRM36" s="40"/>
      <c r="KRN36" s="40"/>
      <c r="KRO36" s="19"/>
      <c r="KRP36" s="19"/>
      <c r="KRQ36" s="18"/>
      <c r="KRR36" s="18"/>
      <c r="KRS36" s="39"/>
      <c r="KRT36" s="39"/>
      <c r="KRU36" s="39"/>
      <c r="KRV36" s="39"/>
      <c r="KRW36" s="40"/>
      <c r="KRX36" s="40"/>
      <c r="KRY36" s="40"/>
      <c r="KRZ36" s="40"/>
      <c r="KSA36" s="19"/>
      <c r="KSB36" s="19"/>
      <c r="KSC36" s="18"/>
      <c r="KSD36" s="18"/>
      <c r="KSE36" s="39"/>
      <c r="KSF36" s="39"/>
      <c r="KSG36" s="39"/>
      <c r="KSH36" s="39"/>
      <c r="KSI36" s="40"/>
      <c r="KSJ36" s="40"/>
      <c r="KSK36" s="40"/>
      <c r="KSL36" s="40"/>
      <c r="KSM36" s="19"/>
      <c r="KSN36" s="19"/>
      <c r="KSO36" s="18"/>
      <c r="KSP36" s="18"/>
      <c r="KSQ36" s="39"/>
      <c r="KSR36" s="39"/>
      <c r="KSS36" s="39"/>
      <c r="KST36" s="39"/>
      <c r="KSU36" s="40"/>
      <c r="KSV36" s="40"/>
      <c r="KSW36" s="40"/>
      <c r="KSX36" s="40"/>
      <c r="KSY36" s="19"/>
      <c r="KSZ36" s="19"/>
      <c r="KTA36" s="18"/>
      <c r="KTB36" s="18"/>
      <c r="KTC36" s="39"/>
      <c r="KTD36" s="39"/>
      <c r="KTE36" s="39"/>
      <c r="KTF36" s="39"/>
      <c r="KTG36" s="40"/>
      <c r="KTH36" s="40"/>
      <c r="KTI36" s="40"/>
      <c r="KTJ36" s="40"/>
      <c r="KTK36" s="19"/>
      <c r="KTL36" s="19"/>
      <c r="KTM36" s="18"/>
      <c r="KTN36" s="18"/>
      <c r="KTO36" s="39"/>
      <c r="KTP36" s="39"/>
      <c r="KTQ36" s="39"/>
      <c r="KTR36" s="39"/>
      <c r="KTS36" s="40"/>
      <c r="KTT36" s="40"/>
      <c r="KTU36" s="40"/>
      <c r="KTV36" s="40"/>
      <c r="KTW36" s="19"/>
      <c r="KTX36" s="19"/>
      <c r="KTY36" s="18"/>
      <c r="KTZ36" s="18"/>
      <c r="KUA36" s="39"/>
      <c r="KUB36" s="39"/>
      <c r="KUC36" s="39"/>
      <c r="KUD36" s="39"/>
      <c r="KUE36" s="40"/>
      <c r="KUF36" s="40"/>
      <c r="KUG36" s="40"/>
      <c r="KUH36" s="40"/>
      <c r="KUI36" s="19"/>
      <c r="KUJ36" s="19"/>
      <c r="KUK36" s="18"/>
      <c r="KUL36" s="18"/>
      <c r="KUM36" s="39"/>
      <c r="KUN36" s="39"/>
      <c r="KUO36" s="39"/>
      <c r="KUP36" s="39"/>
      <c r="KUQ36" s="40"/>
      <c r="KUR36" s="40"/>
      <c r="KUS36" s="40"/>
      <c r="KUT36" s="40"/>
      <c r="KUU36" s="19"/>
      <c r="KUV36" s="19"/>
      <c r="KUW36" s="18"/>
      <c r="KUX36" s="18"/>
      <c r="KUY36" s="39"/>
      <c r="KUZ36" s="39"/>
      <c r="KVA36" s="39"/>
      <c r="KVB36" s="39"/>
      <c r="KVC36" s="40"/>
      <c r="KVD36" s="40"/>
      <c r="KVE36" s="40"/>
      <c r="KVF36" s="40"/>
      <c r="KVG36" s="19"/>
      <c r="KVH36" s="19"/>
      <c r="KVI36" s="18"/>
      <c r="KVJ36" s="18"/>
      <c r="KVK36" s="39"/>
      <c r="KVL36" s="39"/>
      <c r="KVM36" s="39"/>
      <c r="KVN36" s="39"/>
      <c r="KVO36" s="40"/>
      <c r="KVP36" s="40"/>
      <c r="KVQ36" s="40"/>
      <c r="KVR36" s="40"/>
      <c r="KVS36" s="19"/>
      <c r="KVT36" s="19"/>
      <c r="KVU36" s="18"/>
      <c r="KVV36" s="18"/>
      <c r="KVW36" s="39"/>
      <c r="KVX36" s="39"/>
      <c r="KVY36" s="39"/>
      <c r="KVZ36" s="39"/>
      <c r="KWA36" s="40"/>
      <c r="KWB36" s="40"/>
      <c r="KWC36" s="40"/>
      <c r="KWD36" s="40"/>
      <c r="KWE36" s="19"/>
      <c r="KWF36" s="19"/>
      <c r="KWG36" s="18"/>
      <c r="KWH36" s="18"/>
      <c r="KWI36" s="39"/>
      <c r="KWJ36" s="39"/>
      <c r="KWK36" s="39"/>
      <c r="KWL36" s="39"/>
      <c r="KWM36" s="40"/>
      <c r="KWN36" s="40"/>
      <c r="KWO36" s="40"/>
      <c r="KWP36" s="40"/>
      <c r="KWQ36" s="19"/>
      <c r="KWR36" s="19"/>
      <c r="KWS36" s="18"/>
      <c r="KWT36" s="18"/>
      <c r="KWU36" s="39"/>
      <c r="KWV36" s="39"/>
      <c r="KWW36" s="39"/>
      <c r="KWX36" s="39"/>
      <c r="KWY36" s="40"/>
      <c r="KWZ36" s="40"/>
      <c r="KXA36" s="40"/>
      <c r="KXB36" s="40"/>
      <c r="KXC36" s="19"/>
      <c r="KXD36" s="19"/>
      <c r="KXE36" s="18"/>
      <c r="KXF36" s="18"/>
      <c r="KXG36" s="39"/>
      <c r="KXH36" s="39"/>
      <c r="KXI36" s="39"/>
      <c r="KXJ36" s="39"/>
      <c r="KXK36" s="40"/>
      <c r="KXL36" s="40"/>
      <c r="KXM36" s="40"/>
      <c r="KXN36" s="40"/>
      <c r="KXO36" s="19"/>
      <c r="KXP36" s="19"/>
      <c r="KXQ36" s="18"/>
      <c r="KXR36" s="18"/>
      <c r="KXS36" s="39"/>
      <c r="KXT36" s="39"/>
      <c r="KXU36" s="39"/>
      <c r="KXV36" s="39"/>
      <c r="KXW36" s="40"/>
      <c r="KXX36" s="40"/>
      <c r="KXY36" s="40"/>
      <c r="KXZ36" s="40"/>
      <c r="KYA36" s="19"/>
      <c r="KYB36" s="19"/>
      <c r="KYC36" s="18"/>
      <c r="KYD36" s="18"/>
      <c r="KYE36" s="39"/>
      <c r="KYF36" s="39"/>
      <c r="KYG36" s="39"/>
      <c r="KYH36" s="39"/>
      <c r="KYI36" s="40"/>
      <c r="KYJ36" s="40"/>
      <c r="KYK36" s="40"/>
      <c r="KYL36" s="40"/>
      <c r="KYM36" s="19"/>
      <c r="KYN36" s="19"/>
      <c r="KYO36" s="18"/>
      <c r="KYP36" s="18"/>
      <c r="KYQ36" s="39"/>
      <c r="KYR36" s="39"/>
      <c r="KYS36" s="39"/>
      <c r="KYT36" s="39"/>
      <c r="KYU36" s="40"/>
      <c r="KYV36" s="40"/>
      <c r="KYW36" s="40"/>
      <c r="KYX36" s="40"/>
      <c r="KYY36" s="19"/>
      <c r="KYZ36" s="19"/>
      <c r="KZA36" s="18"/>
      <c r="KZB36" s="18"/>
      <c r="KZC36" s="39"/>
      <c r="KZD36" s="39"/>
      <c r="KZE36" s="39"/>
      <c r="KZF36" s="39"/>
      <c r="KZG36" s="40"/>
      <c r="KZH36" s="40"/>
      <c r="KZI36" s="40"/>
      <c r="KZJ36" s="40"/>
      <c r="KZK36" s="19"/>
      <c r="KZL36" s="19"/>
      <c r="KZM36" s="18"/>
      <c r="KZN36" s="18"/>
      <c r="KZO36" s="39"/>
      <c r="KZP36" s="39"/>
      <c r="KZQ36" s="39"/>
      <c r="KZR36" s="39"/>
      <c r="KZS36" s="40"/>
      <c r="KZT36" s="40"/>
      <c r="KZU36" s="40"/>
      <c r="KZV36" s="40"/>
      <c r="KZW36" s="19"/>
      <c r="KZX36" s="19"/>
      <c r="KZY36" s="18"/>
      <c r="KZZ36" s="18"/>
      <c r="LAA36" s="39"/>
      <c r="LAB36" s="39"/>
      <c r="LAC36" s="39"/>
      <c r="LAD36" s="39"/>
      <c r="LAE36" s="40"/>
      <c r="LAF36" s="40"/>
      <c r="LAG36" s="40"/>
      <c r="LAH36" s="40"/>
      <c r="LAI36" s="19"/>
      <c r="LAJ36" s="19"/>
      <c r="LAK36" s="18"/>
      <c r="LAL36" s="18"/>
      <c r="LAM36" s="39"/>
      <c r="LAN36" s="39"/>
      <c r="LAO36" s="39"/>
      <c r="LAP36" s="39"/>
      <c r="LAQ36" s="40"/>
      <c r="LAR36" s="40"/>
      <c r="LAS36" s="40"/>
      <c r="LAT36" s="40"/>
      <c r="LAU36" s="19"/>
      <c r="LAV36" s="19"/>
      <c r="LAW36" s="18"/>
      <c r="LAX36" s="18"/>
      <c r="LAY36" s="39"/>
      <c r="LAZ36" s="39"/>
      <c r="LBA36" s="39"/>
      <c r="LBB36" s="39"/>
      <c r="LBC36" s="40"/>
      <c r="LBD36" s="40"/>
      <c r="LBE36" s="40"/>
      <c r="LBF36" s="40"/>
      <c r="LBG36" s="19"/>
      <c r="LBH36" s="19"/>
      <c r="LBI36" s="18"/>
      <c r="LBJ36" s="18"/>
      <c r="LBK36" s="39"/>
      <c r="LBL36" s="39"/>
      <c r="LBM36" s="39"/>
      <c r="LBN36" s="39"/>
      <c r="LBO36" s="40"/>
      <c r="LBP36" s="40"/>
      <c r="LBQ36" s="40"/>
      <c r="LBR36" s="40"/>
      <c r="LBS36" s="19"/>
      <c r="LBT36" s="19"/>
      <c r="LBU36" s="18"/>
      <c r="LBV36" s="18"/>
      <c r="LBW36" s="39"/>
      <c r="LBX36" s="39"/>
      <c r="LBY36" s="39"/>
      <c r="LBZ36" s="39"/>
      <c r="LCA36" s="40"/>
      <c r="LCB36" s="40"/>
      <c r="LCC36" s="40"/>
      <c r="LCD36" s="40"/>
      <c r="LCE36" s="19"/>
      <c r="LCF36" s="19"/>
      <c r="LCG36" s="18"/>
      <c r="LCH36" s="18"/>
      <c r="LCI36" s="39"/>
      <c r="LCJ36" s="39"/>
      <c r="LCK36" s="39"/>
      <c r="LCL36" s="39"/>
      <c r="LCM36" s="40"/>
      <c r="LCN36" s="40"/>
      <c r="LCO36" s="40"/>
      <c r="LCP36" s="40"/>
      <c r="LCQ36" s="19"/>
      <c r="LCR36" s="19"/>
      <c r="LCS36" s="18"/>
      <c r="LCT36" s="18"/>
      <c r="LCU36" s="39"/>
      <c r="LCV36" s="39"/>
      <c r="LCW36" s="39"/>
      <c r="LCX36" s="39"/>
      <c r="LCY36" s="40"/>
      <c r="LCZ36" s="40"/>
      <c r="LDA36" s="40"/>
      <c r="LDB36" s="40"/>
      <c r="LDC36" s="19"/>
      <c r="LDD36" s="19"/>
      <c r="LDE36" s="18"/>
      <c r="LDF36" s="18"/>
      <c r="LDG36" s="39"/>
      <c r="LDH36" s="39"/>
      <c r="LDI36" s="39"/>
      <c r="LDJ36" s="39"/>
      <c r="LDK36" s="40"/>
      <c r="LDL36" s="40"/>
      <c r="LDM36" s="40"/>
      <c r="LDN36" s="40"/>
      <c r="LDO36" s="19"/>
      <c r="LDP36" s="19"/>
      <c r="LDQ36" s="18"/>
      <c r="LDR36" s="18"/>
      <c r="LDS36" s="39"/>
      <c r="LDT36" s="39"/>
      <c r="LDU36" s="39"/>
      <c r="LDV36" s="39"/>
      <c r="LDW36" s="40"/>
      <c r="LDX36" s="40"/>
      <c r="LDY36" s="40"/>
      <c r="LDZ36" s="40"/>
      <c r="LEA36" s="19"/>
      <c r="LEB36" s="19"/>
      <c r="LEC36" s="18"/>
      <c r="LED36" s="18"/>
      <c r="LEE36" s="39"/>
      <c r="LEF36" s="39"/>
      <c r="LEG36" s="39"/>
      <c r="LEH36" s="39"/>
      <c r="LEI36" s="40"/>
      <c r="LEJ36" s="40"/>
      <c r="LEK36" s="40"/>
      <c r="LEL36" s="40"/>
      <c r="LEM36" s="19"/>
      <c r="LEN36" s="19"/>
      <c r="LEO36" s="18"/>
      <c r="LEP36" s="18"/>
      <c r="LEQ36" s="39"/>
      <c r="LER36" s="39"/>
      <c r="LES36" s="39"/>
      <c r="LET36" s="39"/>
      <c r="LEU36" s="40"/>
      <c r="LEV36" s="40"/>
      <c r="LEW36" s="40"/>
      <c r="LEX36" s="40"/>
      <c r="LEY36" s="19"/>
      <c r="LEZ36" s="19"/>
      <c r="LFA36" s="18"/>
      <c r="LFB36" s="18"/>
      <c r="LFC36" s="39"/>
      <c r="LFD36" s="39"/>
      <c r="LFE36" s="39"/>
      <c r="LFF36" s="39"/>
      <c r="LFG36" s="40"/>
      <c r="LFH36" s="40"/>
      <c r="LFI36" s="40"/>
      <c r="LFJ36" s="40"/>
      <c r="LFK36" s="19"/>
      <c r="LFL36" s="19"/>
      <c r="LFM36" s="18"/>
      <c r="LFN36" s="18"/>
      <c r="LFO36" s="39"/>
      <c r="LFP36" s="39"/>
      <c r="LFQ36" s="39"/>
      <c r="LFR36" s="39"/>
      <c r="LFS36" s="40"/>
      <c r="LFT36" s="40"/>
      <c r="LFU36" s="40"/>
      <c r="LFV36" s="40"/>
      <c r="LFW36" s="19"/>
      <c r="LFX36" s="19"/>
      <c r="LFY36" s="18"/>
      <c r="LFZ36" s="18"/>
      <c r="LGA36" s="39"/>
      <c r="LGB36" s="39"/>
      <c r="LGC36" s="39"/>
      <c r="LGD36" s="39"/>
      <c r="LGE36" s="40"/>
      <c r="LGF36" s="40"/>
      <c r="LGG36" s="40"/>
      <c r="LGH36" s="40"/>
      <c r="LGI36" s="19"/>
      <c r="LGJ36" s="19"/>
      <c r="LGK36" s="18"/>
      <c r="LGL36" s="18"/>
      <c r="LGM36" s="39"/>
      <c r="LGN36" s="39"/>
      <c r="LGO36" s="39"/>
      <c r="LGP36" s="39"/>
      <c r="LGQ36" s="40"/>
      <c r="LGR36" s="40"/>
      <c r="LGS36" s="40"/>
      <c r="LGT36" s="40"/>
      <c r="LGU36" s="19"/>
      <c r="LGV36" s="19"/>
      <c r="LGW36" s="18"/>
      <c r="LGX36" s="18"/>
      <c r="LGY36" s="39"/>
      <c r="LGZ36" s="39"/>
      <c r="LHA36" s="39"/>
      <c r="LHB36" s="39"/>
      <c r="LHC36" s="40"/>
      <c r="LHD36" s="40"/>
      <c r="LHE36" s="40"/>
      <c r="LHF36" s="40"/>
      <c r="LHG36" s="19"/>
      <c r="LHH36" s="19"/>
      <c r="LHI36" s="18"/>
      <c r="LHJ36" s="18"/>
      <c r="LHK36" s="39"/>
      <c r="LHL36" s="39"/>
      <c r="LHM36" s="39"/>
      <c r="LHN36" s="39"/>
      <c r="LHO36" s="40"/>
      <c r="LHP36" s="40"/>
      <c r="LHQ36" s="40"/>
      <c r="LHR36" s="40"/>
      <c r="LHS36" s="19"/>
      <c r="LHT36" s="19"/>
      <c r="LHU36" s="18"/>
      <c r="LHV36" s="18"/>
      <c r="LHW36" s="39"/>
      <c r="LHX36" s="39"/>
      <c r="LHY36" s="39"/>
      <c r="LHZ36" s="39"/>
      <c r="LIA36" s="40"/>
      <c r="LIB36" s="40"/>
      <c r="LIC36" s="40"/>
      <c r="LID36" s="40"/>
      <c r="LIE36" s="19"/>
      <c r="LIF36" s="19"/>
      <c r="LIG36" s="18"/>
      <c r="LIH36" s="18"/>
      <c r="LII36" s="39"/>
      <c r="LIJ36" s="39"/>
      <c r="LIK36" s="39"/>
      <c r="LIL36" s="39"/>
      <c r="LIM36" s="40"/>
      <c r="LIN36" s="40"/>
      <c r="LIO36" s="40"/>
      <c r="LIP36" s="40"/>
      <c r="LIQ36" s="19"/>
      <c r="LIR36" s="19"/>
      <c r="LIS36" s="18"/>
      <c r="LIT36" s="18"/>
      <c r="LIU36" s="39"/>
      <c r="LIV36" s="39"/>
      <c r="LIW36" s="39"/>
      <c r="LIX36" s="39"/>
      <c r="LIY36" s="40"/>
      <c r="LIZ36" s="40"/>
      <c r="LJA36" s="40"/>
      <c r="LJB36" s="40"/>
      <c r="LJC36" s="19"/>
      <c r="LJD36" s="19"/>
      <c r="LJE36" s="18"/>
      <c r="LJF36" s="18"/>
      <c r="LJG36" s="39"/>
      <c r="LJH36" s="39"/>
      <c r="LJI36" s="39"/>
      <c r="LJJ36" s="39"/>
      <c r="LJK36" s="40"/>
      <c r="LJL36" s="40"/>
      <c r="LJM36" s="40"/>
      <c r="LJN36" s="40"/>
      <c r="LJO36" s="19"/>
      <c r="LJP36" s="19"/>
      <c r="LJQ36" s="18"/>
      <c r="LJR36" s="18"/>
      <c r="LJS36" s="39"/>
      <c r="LJT36" s="39"/>
      <c r="LJU36" s="39"/>
      <c r="LJV36" s="39"/>
      <c r="LJW36" s="40"/>
      <c r="LJX36" s="40"/>
      <c r="LJY36" s="40"/>
      <c r="LJZ36" s="40"/>
      <c r="LKA36" s="19"/>
      <c r="LKB36" s="19"/>
      <c r="LKC36" s="18"/>
      <c r="LKD36" s="18"/>
      <c r="LKE36" s="39"/>
      <c r="LKF36" s="39"/>
      <c r="LKG36" s="39"/>
      <c r="LKH36" s="39"/>
      <c r="LKI36" s="40"/>
      <c r="LKJ36" s="40"/>
      <c r="LKK36" s="40"/>
      <c r="LKL36" s="40"/>
      <c r="LKM36" s="19"/>
      <c r="LKN36" s="19"/>
      <c r="LKO36" s="18"/>
      <c r="LKP36" s="18"/>
      <c r="LKQ36" s="39"/>
      <c r="LKR36" s="39"/>
      <c r="LKS36" s="39"/>
      <c r="LKT36" s="39"/>
      <c r="LKU36" s="40"/>
      <c r="LKV36" s="40"/>
      <c r="LKW36" s="40"/>
      <c r="LKX36" s="40"/>
      <c r="LKY36" s="19"/>
      <c r="LKZ36" s="19"/>
      <c r="LLA36" s="18"/>
      <c r="LLB36" s="18"/>
      <c r="LLC36" s="39"/>
      <c r="LLD36" s="39"/>
      <c r="LLE36" s="39"/>
      <c r="LLF36" s="39"/>
      <c r="LLG36" s="40"/>
      <c r="LLH36" s="40"/>
      <c r="LLI36" s="40"/>
      <c r="LLJ36" s="40"/>
      <c r="LLK36" s="19"/>
      <c r="LLL36" s="19"/>
      <c r="LLM36" s="18"/>
      <c r="LLN36" s="18"/>
      <c r="LLO36" s="39"/>
      <c r="LLP36" s="39"/>
      <c r="LLQ36" s="39"/>
      <c r="LLR36" s="39"/>
      <c r="LLS36" s="40"/>
      <c r="LLT36" s="40"/>
      <c r="LLU36" s="40"/>
      <c r="LLV36" s="40"/>
      <c r="LLW36" s="19"/>
      <c r="LLX36" s="19"/>
      <c r="LLY36" s="18"/>
      <c r="LLZ36" s="18"/>
      <c r="LMA36" s="39"/>
      <c r="LMB36" s="39"/>
      <c r="LMC36" s="39"/>
      <c r="LMD36" s="39"/>
      <c r="LME36" s="40"/>
      <c r="LMF36" s="40"/>
      <c r="LMG36" s="40"/>
      <c r="LMH36" s="40"/>
      <c r="LMI36" s="19"/>
      <c r="LMJ36" s="19"/>
      <c r="LMK36" s="18"/>
      <c r="LML36" s="18"/>
      <c r="LMM36" s="39"/>
      <c r="LMN36" s="39"/>
      <c r="LMO36" s="39"/>
      <c r="LMP36" s="39"/>
      <c r="LMQ36" s="40"/>
      <c r="LMR36" s="40"/>
      <c r="LMS36" s="40"/>
      <c r="LMT36" s="40"/>
      <c r="LMU36" s="19"/>
      <c r="LMV36" s="19"/>
      <c r="LMW36" s="18"/>
      <c r="LMX36" s="18"/>
      <c r="LMY36" s="39"/>
      <c r="LMZ36" s="39"/>
      <c r="LNA36" s="39"/>
      <c r="LNB36" s="39"/>
      <c r="LNC36" s="40"/>
      <c r="LND36" s="40"/>
      <c r="LNE36" s="40"/>
      <c r="LNF36" s="40"/>
      <c r="LNG36" s="19"/>
      <c r="LNH36" s="19"/>
      <c r="LNI36" s="18"/>
      <c r="LNJ36" s="18"/>
      <c r="LNK36" s="39"/>
      <c r="LNL36" s="39"/>
      <c r="LNM36" s="39"/>
      <c r="LNN36" s="39"/>
      <c r="LNO36" s="40"/>
      <c r="LNP36" s="40"/>
      <c r="LNQ36" s="40"/>
      <c r="LNR36" s="40"/>
      <c r="LNS36" s="19"/>
      <c r="LNT36" s="19"/>
      <c r="LNU36" s="18"/>
      <c r="LNV36" s="18"/>
      <c r="LNW36" s="39"/>
      <c r="LNX36" s="39"/>
      <c r="LNY36" s="39"/>
      <c r="LNZ36" s="39"/>
      <c r="LOA36" s="40"/>
      <c r="LOB36" s="40"/>
      <c r="LOC36" s="40"/>
      <c r="LOD36" s="40"/>
      <c r="LOE36" s="19"/>
      <c r="LOF36" s="19"/>
      <c r="LOG36" s="18"/>
      <c r="LOH36" s="18"/>
      <c r="LOI36" s="39"/>
      <c r="LOJ36" s="39"/>
      <c r="LOK36" s="39"/>
      <c r="LOL36" s="39"/>
      <c r="LOM36" s="40"/>
      <c r="LON36" s="40"/>
      <c r="LOO36" s="40"/>
      <c r="LOP36" s="40"/>
      <c r="LOQ36" s="19"/>
      <c r="LOR36" s="19"/>
      <c r="LOS36" s="18"/>
      <c r="LOT36" s="18"/>
      <c r="LOU36" s="39"/>
      <c r="LOV36" s="39"/>
      <c r="LOW36" s="39"/>
      <c r="LOX36" s="39"/>
      <c r="LOY36" s="40"/>
      <c r="LOZ36" s="40"/>
      <c r="LPA36" s="40"/>
      <c r="LPB36" s="40"/>
      <c r="LPC36" s="19"/>
      <c r="LPD36" s="19"/>
      <c r="LPE36" s="18"/>
      <c r="LPF36" s="18"/>
      <c r="LPG36" s="39"/>
      <c r="LPH36" s="39"/>
      <c r="LPI36" s="39"/>
      <c r="LPJ36" s="39"/>
      <c r="LPK36" s="40"/>
      <c r="LPL36" s="40"/>
      <c r="LPM36" s="40"/>
      <c r="LPN36" s="40"/>
      <c r="LPO36" s="19"/>
      <c r="LPP36" s="19"/>
      <c r="LPQ36" s="18"/>
      <c r="LPR36" s="18"/>
      <c r="LPS36" s="39"/>
      <c r="LPT36" s="39"/>
      <c r="LPU36" s="39"/>
      <c r="LPV36" s="39"/>
      <c r="LPW36" s="40"/>
      <c r="LPX36" s="40"/>
      <c r="LPY36" s="40"/>
      <c r="LPZ36" s="40"/>
      <c r="LQA36" s="19"/>
      <c r="LQB36" s="19"/>
      <c r="LQC36" s="18"/>
      <c r="LQD36" s="18"/>
      <c r="LQE36" s="39"/>
      <c r="LQF36" s="39"/>
      <c r="LQG36" s="39"/>
      <c r="LQH36" s="39"/>
      <c r="LQI36" s="40"/>
      <c r="LQJ36" s="40"/>
      <c r="LQK36" s="40"/>
      <c r="LQL36" s="40"/>
      <c r="LQM36" s="19"/>
      <c r="LQN36" s="19"/>
      <c r="LQO36" s="18"/>
      <c r="LQP36" s="18"/>
      <c r="LQQ36" s="39"/>
      <c r="LQR36" s="39"/>
      <c r="LQS36" s="39"/>
      <c r="LQT36" s="39"/>
      <c r="LQU36" s="40"/>
      <c r="LQV36" s="40"/>
      <c r="LQW36" s="40"/>
      <c r="LQX36" s="40"/>
      <c r="LQY36" s="19"/>
      <c r="LQZ36" s="19"/>
      <c r="LRA36" s="18"/>
      <c r="LRB36" s="18"/>
      <c r="LRC36" s="39"/>
      <c r="LRD36" s="39"/>
      <c r="LRE36" s="39"/>
      <c r="LRF36" s="39"/>
      <c r="LRG36" s="40"/>
      <c r="LRH36" s="40"/>
      <c r="LRI36" s="40"/>
      <c r="LRJ36" s="40"/>
      <c r="LRK36" s="19"/>
      <c r="LRL36" s="19"/>
      <c r="LRM36" s="18"/>
      <c r="LRN36" s="18"/>
      <c r="LRO36" s="39"/>
      <c r="LRP36" s="39"/>
      <c r="LRQ36" s="39"/>
      <c r="LRR36" s="39"/>
      <c r="LRS36" s="40"/>
      <c r="LRT36" s="40"/>
      <c r="LRU36" s="40"/>
      <c r="LRV36" s="40"/>
      <c r="LRW36" s="19"/>
      <c r="LRX36" s="19"/>
      <c r="LRY36" s="18"/>
      <c r="LRZ36" s="18"/>
      <c r="LSA36" s="39"/>
      <c r="LSB36" s="39"/>
      <c r="LSC36" s="39"/>
      <c r="LSD36" s="39"/>
      <c r="LSE36" s="40"/>
      <c r="LSF36" s="40"/>
      <c r="LSG36" s="40"/>
      <c r="LSH36" s="40"/>
      <c r="LSI36" s="19"/>
      <c r="LSJ36" s="19"/>
      <c r="LSK36" s="18"/>
      <c r="LSL36" s="18"/>
      <c r="LSM36" s="39"/>
      <c r="LSN36" s="39"/>
      <c r="LSO36" s="39"/>
      <c r="LSP36" s="39"/>
      <c r="LSQ36" s="40"/>
      <c r="LSR36" s="40"/>
      <c r="LSS36" s="40"/>
      <c r="LST36" s="40"/>
      <c r="LSU36" s="19"/>
      <c r="LSV36" s="19"/>
      <c r="LSW36" s="18"/>
      <c r="LSX36" s="18"/>
      <c r="LSY36" s="39"/>
      <c r="LSZ36" s="39"/>
      <c r="LTA36" s="39"/>
      <c r="LTB36" s="39"/>
      <c r="LTC36" s="40"/>
      <c r="LTD36" s="40"/>
      <c r="LTE36" s="40"/>
      <c r="LTF36" s="40"/>
      <c r="LTG36" s="19"/>
      <c r="LTH36" s="19"/>
      <c r="LTI36" s="18"/>
      <c r="LTJ36" s="18"/>
      <c r="LTK36" s="39"/>
      <c r="LTL36" s="39"/>
      <c r="LTM36" s="39"/>
      <c r="LTN36" s="39"/>
      <c r="LTO36" s="40"/>
      <c r="LTP36" s="40"/>
      <c r="LTQ36" s="40"/>
      <c r="LTR36" s="40"/>
      <c r="LTS36" s="19"/>
      <c r="LTT36" s="19"/>
      <c r="LTU36" s="18"/>
      <c r="LTV36" s="18"/>
      <c r="LTW36" s="39"/>
      <c r="LTX36" s="39"/>
      <c r="LTY36" s="39"/>
      <c r="LTZ36" s="39"/>
      <c r="LUA36" s="40"/>
      <c r="LUB36" s="40"/>
      <c r="LUC36" s="40"/>
      <c r="LUD36" s="40"/>
      <c r="LUE36" s="19"/>
      <c r="LUF36" s="19"/>
      <c r="LUG36" s="18"/>
      <c r="LUH36" s="18"/>
      <c r="LUI36" s="39"/>
      <c r="LUJ36" s="39"/>
      <c r="LUK36" s="39"/>
      <c r="LUL36" s="39"/>
      <c r="LUM36" s="40"/>
      <c r="LUN36" s="40"/>
      <c r="LUO36" s="40"/>
      <c r="LUP36" s="40"/>
      <c r="LUQ36" s="19"/>
      <c r="LUR36" s="19"/>
      <c r="LUS36" s="18"/>
      <c r="LUT36" s="18"/>
      <c r="LUU36" s="39"/>
      <c r="LUV36" s="39"/>
      <c r="LUW36" s="39"/>
      <c r="LUX36" s="39"/>
      <c r="LUY36" s="40"/>
      <c r="LUZ36" s="40"/>
      <c r="LVA36" s="40"/>
      <c r="LVB36" s="40"/>
      <c r="LVC36" s="19"/>
      <c r="LVD36" s="19"/>
      <c r="LVE36" s="18"/>
      <c r="LVF36" s="18"/>
      <c r="LVG36" s="39"/>
      <c r="LVH36" s="39"/>
      <c r="LVI36" s="39"/>
      <c r="LVJ36" s="39"/>
      <c r="LVK36" s="40"/>
      <c r="LVL36" s="40"/>
      <c r="LVM36" s="40"/>
      <c r="LVN36" s="40"/>
      <c r="LVO36" s="19"/>
      <c r="LVP36" s="19"/>
      <c r="LVQ36" s="18"/>
      <c r="LVR36" s="18"/>
      <c r="LVS36" s="39"/>
      <c r="LVT36" s="39"/>
      <c r="LVU36" s="39"/>
      <c r="LVV36" s="39"/>
      <c r="LVW36" s="40"/>
      <c r="LVX36" s="40"/>
      <c r="LVY36" s="40"/>
      <c r="LVZ36" s="40"/>
      <c r="LWA36" s="19"/>
      <c r="LWB36" s="19"/>
      <c r="LWC36" s="18"/>
      <c r="LWD36" s="18"/>
      <c r="LWE36" s="39"/>
      <c r="LWF36" s="39"/>
      <c r="LWG36" s="39"/>
      <c r="LWH36" s="39"/>
      <c r="LWI36" s="40"/>
      <c r="LWJ36" s="40"/>
      <c r="LWK36" s="40"/>
      <c r="LWL36" s="40"/>
      <c r="LWM36" s="19"/>
      <c r="LWN36" s="19"/>
      <c r="LWO36" s="18"/>
      <c r="LWP36" s="18"/>
      <c r="LWQ36" s="39"/>
      <c r="LWR36" s="39"/>
      <c r="LWS36" s="39"/>
      <c r="LWT36" s="39"/>
      <c r="LWU36" s="40"/>
      <c r="LWV36" s="40"/>
      <c r="LWW36" s="40"/>
      <c r="LWX36" s="40"/>
      <c r="LWY36" s="19"/>
      <c r="LWZ36" s="19"/>
      <c r="LXA36" s="18"/>
      <c r="LXB36" s="18"/>
      <c r="LXC36" s="39"/>
      <c r="LXD36" s="39"/>
      <c r="LXE36" s="39"/>
      <c r="LXF36" s="39"/>
      <c r="LXG36" s="40"/>
      <c r="LXH36" s="40"/>
      <c r="LXI36" s="40"/>
      <c r="LXJ36" s="40"/>
      <c r="LXK36" s="19"/>
      <c r="LXL36" s="19"/>
      <c r="LXM36" s="18"/>
      <c r="LXN36" s="18"/>
      <c r="LXO36" s="39"/>
      <c r="LXP36" s="39"/>
      <c r="LXQ36" s="39"/>
      <c r="LXR36" s="39"/>
      <c r="LXS36" s="40"/>
      <c r="LXT36" s="40"/>
      <c r="LXU36" s="40"/>
      <c r="LXV36" s="40"/>
      <c r="LXW36" s="19"/>
      <c r="LXX36" s="19"/>
      <c r="LXY36" s="18"/>
      <c r="LXZ36" s="18"/>
      <c r="LYA36" s="39"/>
      <c r="LYB36" s="39"/>
      <c r="LYC36" s="39"/>
      <c r="LYD36" s="39"/>
      <c r="LYE36" s="40"/>
      <c r="LYF36" s="40"/>
      <c r="LYG36" s="40"/>
      <c r="LYH36" s="40"/>
      <c r="LYI36" s="19"/>
      <c r="LYJ36" s="19"/>
      <c r="LYK36" s="18"/>
      <c r="LYL36" s="18"/>
      <c r="LYM36" s="39"/>
      <c r="LYN36" s="39"/>
      <c r="LYO36" s="39"/>
      <c r="LYP36" s="39"/>
      <c r="LYQ36" s="40"/>
      <c r="LYR36" s="40"/>
      <c r="LYS36" s="40"/>
      <c r="LYT36" s="40"/>
      <c r="LYU36" s="19"/>
      <c r="LYV36" s="19"/>
      <c r="LYW36" s="18"/>
      <c r="LYX36" s="18"/>
      <c r="LYY36" s="39"/>
      <c r="LYZ36" s="39"/>
      <c r="LZA36" s="39"/>
      <c r="LZB36" s="39"/>
      <c r="LZC36" s="40"/>
      <c r="LZD36" s="40"/>
      <c r="LZE36" s="40"/>
      <c r="LZF36" s="40"/>
      <c r="LZG36" s="19"/>
      <c r="LZH36" s="19"/>
      <c r="LZI36" s="18"/>
      <c r="LZJ36" s="18"/>
      <c r="LZK36" s="39"/>
      <c r="LZL36" s="39"/>
      <c r="LZM36" s="39"/>
      <c r="LZN36" s="39"/>
      <c r="LZO36" s="40"/>
      <c r="LZP36" s="40"/>
      <c r="LZQ36" s="40"/>
      <c r="LZR36" s="40"/>
      <c r="LZS36" s="19"/>
      <c r="LZT36" s="19"/>
      <c r="LZU36" s="18"/>
      <c r="LZV36" s="18"/>
      <c r="LZW36" s="39"/>
      <c r="LZX36" s="39"/>
      <c r="LZY36" s="39"/>
      <c r="LZZ36" s="39"/>
      <c r="MAA36" s="40"/>
      <c r="MAB36" s="40"/>
      <c r="MAC36" s="40"/>
      <c r="MAD36" s="40"/>
      <c r="MAE36" s="19"/>
      <c r="MAF36" s="19"/>
      <c r="MAG36" s="18"/>
      <c r="MAH36" s="18"/>
      <c r="MAI36" s="39"/>
      <c r="MAJ36" s="39"/>
      <c r="MAK36" s="39"/>
      <c r="MAL36" s="39"/>
      <c r="MAM36" s="40"/>
      <c r="MAN36" s="40"/>
      <c r="MAO36" s="40"/>
      <c r="MAP36" s="40"/>
      <c r="MAQ36" s="19"/>
      <c r="MAR36" s="19"/>
      <c r="MAS36" s="18"/>
      <c r="MAT36" s="18"/>
      <c r="MAU36" s="39"/>
      <c r="MAV36" s="39"/>
      <c r="MAW36" s="39"/>
      <c r="MAX36" s="39"/>
      <c r="MAY36" s="40"/>
      <c r="MAZ36" s="40"/>
      <c r="MBA36" s="40"/>
      <c r="MBB36" s="40"/>
      <c r="MBC36" s="19"/>
      <c r="MBD36" s="19"/>
      <c r="MBE36" s="18"/>
      <c r="MBF36" s="18"/>
      <c r="MBG36" s="39"/>
      <c r="MBH36" s="39"/>
      <c r="MBI36" s="39"/>
      <c r="MBJ36" s="39"/>
      <c r="MBK36" s="40"/>
      <c r="MBL36" s="40"/>
      <c r="MBM36" s="40"/>
      <c r="MBN36" s="40"/>
      <c r="MBO36" s="19"/>
      <c r="MBP36" s="19"/>
      <c r="MBQ36" s="18"/>
      <c r="MBR36" s="18"/>
      <c r="MBS36" s="39"/>
      <c r="MBT36" s="39"/>
      <c r="MBU36" s="39"/>
      <c r="MBV36" s="39"/>
      <c r="MBW36" s="40"/>
      <c r="MBX36" s="40"/>
      <c r="MBY36" s="40"/>
      <c r="MBZ36" s="40"/>
      <c r="MCA36" s="19"/>
      <c r="MCB36" s="19"/>
      <c r="MCC36" s="18"/>
      <c r="MCD36" s="18"/>
      <c r="MCE36" s="39"/>
      <c r="MCF36" s="39"/>
      <c r="MCG36" s="39"/>
      <c r="MCH36" s="39"/>
      <c r="MCI36" s="40"/>
      <c r="MCJ36" s="40"/>
      <c r="MCK36" s="40"/>
      <c r="MCL36" s="40"/>
      <c r="MCM36" s="19"/>
      <c r="MCN36" s="19"/>
      <c r="MCO36" s="18"/>
      <c r="MCP36" s="18"/>
      <c r="MCQ36" s="39"/>
      <c r="MCR36" s="39"/>
      <c r="MCS36" s="39"/>
      <c r="MCT36" s="39"/>
      <c r="MCU36" s="40"/>
      <c r="MCV36" s="40"/>
      <c r="MCW36" s="40"/>
      <c r="MCX36" s="40"/>
      <c r="MCY36" s="19"/>
      <c r="MCZ36" s="19"/>
      <c r="MDA36" s="18"/>
      <c r="MDB36" s="18"/>
      <c r="MDC36" s="39"/>
      <c r="MDD36" s="39"/>
      <c r="MDE36" s="39"/>
      <c r="MDF36" s="39"/>
      <c r="MDG36" s="40"/>
      <c r="MDH36" s="40"/>
      <c r="MDI36" s="40"/>
      <c r="MDJ36" s="40"/>
      <c r="MDK36" s="19"/>
      <c r="MDL36" s="19"/>
      <c r="MDM36" s="18"/>
      <c r="MDN36" s="18"/>
      <c r="MDO36" s="39"/>
      <c r="MDP36" s="39"/>
      <c r="MDQ36" s="39"/>
      <c r="MDR36" s="39"/>
      <c r="MDS36" s="40"/>
      <c r="MDT36" s="40"/>
      <c r="MDU36" s="40"/>
      <c r="MDV36" s="40"/>
      <c r="MDW36" s="19"/>
      <c r="MDX36" s="19"/>
      <c r="MDY36" s="18"/>
      <c r="MDZ36" s="18"/>
      <c r="MEA36" s="39"/>
      <c r="MEB36" s="39"/>
      <c r="MEC36" s="39"/>
      <c r="MED36" s="39"/>
      <c r="MEE36" s="40"/>
      <c r="MEF36" s="40"/>
      <c r="MEG36" s="40"/>
      <c r="MEH36" s="40"/>
      <c r="MEI36" s="19"/>
      <c r="MEJ36" s="19"/>
      <c r="MEK36" s="18"/>
      <c r="MEL36" s="18"/>
      <c r="MEM36" s="39"/>
      <c r="MEN36" s="39"/>
      <c r="MEO36" s="39"/>
      <c r="MEP36" s="39"/>
      <c r="MEQ36" s="40"/>
      <c r="MER36" s="40"/>
      <c r="MES36" s="40"/>
      <c r="MET36" s="40"/>
      <c r="MEU36" s="19"/>
      <c r="MEV36" s="19"/>
      <c r="MEW36" s="18"/>
      <c r="MEX36" s="18"/>
      <c r="MEY36" s="39"/>
      <c r="MEZ36" s="39"/>
      <c r="MFA36" s="39"/>
      <c r="MFB36" s="39"/>
      <c r="MFC36" s="40"/>
      <c r="MFD36" s="40"/>
      <c r="MFE36" s="40"/>
      <c r="MFF36" s="40"/>
      <c r="MFG36" s="19"/>
      <c r="MFH36" s="19"/>
      <c r="MFI36" s="18"/>
      <c r="MFJ36" s="18"/>
      <c r="MFK36" s="39"/>
      <c r="MFL36" s="39"/>
      <c r="MFM36" s="39"/>
      <c r="MFN36" s="39"/>
      <c r="MFO36" s="40"/>
      <c r="MFP36" s="40"/>
      <c r="MFQ36" s="40"/>
      <c r="MFR36" s="40"/>
      <c r="MFS36" s="19"/>
      <c r="MFT36" s="19"/>
      <c r="MFU36" s="18"/>
      <c r="MFV36" s="18"/>
      <c r="MFW36" s="39"/>
      <c r="MFX36" s="39"/>
      <c r="MFY36" s="39"/>
      <c r="MFZ36" s="39"/>
      <c r="MGA36" s="40"/>
      <c r="MGB36" s="40"/>
      <c r="MGC36" s="40"/>
      <c r="MGD36" s="40"/>
      <c r="MGE36" s="19"/>
      <c r="MGF36" s="19"/>
      <c r="MGG36" s="18"/>
      <c r="MGH36" s="18"/>
      <c r="MGI36" s="39"/>
      <c r="MGJ36" s="39"/>
      <c r="MGK36" s="39"/>
      <c r="MGL36" s="39"/>
      <c r="MGM36" s="40"/>
      <c r="MGN36" s="40"/>
      <c r="MGO36" s="40"/>
      <c r="MGP36" s="40"/>
      <c r="MGQ36" s="19"/>
      <c r="MGR36" s="19"/>
      <c r="MGS36" s="18"/>
      <c r="MGT36" s="18"/>
      <c r="MGU36" s="39"/>
      <c r="MGV36" s="39"/>
      <c r="MGW36" s="39"/>
      <c r="MGX36" s="39"/>
      <c r="MGY36" s="40"/>
      <c r="MGZ36" s="40"/>
      <c r="MHA36" s="40"/>
      <c r="MHB36" s="40"/>
      <c r="MHC36" s="19"/>
      <c r="MHD36" s="19"/>
      <c r="MHE36" s="18"/>
      <c r="MHF36" s="18"/>
      <c r="MHG36" s="39"/>
      <c r="MHH36" s="39"/>
      <c r="MHI36" s="39"/>
      <c r="MHJ36" s="39"/>
      <c r="MHK36" s="40"/>
      <c r="MHL36" s="40"/>
      <c r="MHM36" s="40"/>
      <c r="MHN36" s="40"/>
      <c r="MHO36" s="19"/>
      <c r="MHP36" s="19"/>
      <c r="MHQ36" s="18"/>
      <c r="MHR36" s="18"/>
      <c r="MHS36" s="39"/>
      <c r="MHT36" s="39"/>
      <c r="MHU36" s="39"/>
      <c r="MHV36" s="39"/>
      <c r="MHW36" s="40"/>
      <c r="MHX36" s="40"/>
      <c r="MHY36" s="40"/>
      <c r="MHZ36" s="40"/>
      <c r="MIA36" s="19"/>
      <c r="MIB36" s="19"/>
      <c r="MIC36" s="18"/>
      <c r="MID36" s="18"/>
      <c r="MIE36" s="39"/>
      <c r="MIF36" s="39"/>
      <c r="MIG36" s="39"/>
      <c r="MIH36" s="39"/>
      <c r="MII36" s="40"/>
      <c r="MIJ36" s="40"/>
      <c r="MIK36" s="40"/>
      <c r="MIL36" s="40"/>
      <c r="MIM36" s="19"/>
      <c r="MIN36" s="19"/>
      <c r="MIO36" s="18"/>
      <c r="MIP36" s="18"/>
      <c r="MIQ36" s="39"/>
      <c r="MIR36" s="39"/>
      <c r="MIS36" s="39"/>
      <c r="MIT36" s="39"/>
      <c r="MIU36" s="40"/>
      <c r="MIV36" s="40"/>
      <c r="MIW36" s="40"/>
      <c r="MIX36" s="40"/>
      <c r="MIY36" s="19"/>
      <c r="MIZ36" s="19"/>
      <c r="MJA36" s="18"/>
      <c r="MJB36" s="18"/>
      <c r="MJC36" s="39"/>
      <c r="MJD36" s="39"/>
      <c r="MJE36" s="39"/>
      <c r="MJF36" s="39"/>
      <c r="MJG36" s="40"/>
      <c r="MJH36" s="40"/>
      <c r="MJI36" s="40"/>
      <c r="MJJ36" s="40"/>
      <c r="MJK36" s="19"/>
      <c r="MJL36" s="19"/>
      <c r="MJM36" s="18"/>
      <c r="MJN36" s="18"/>
      <c r="MJO36" s="39"/>
      <c r="MJP36" s="39"/>
      <c r="MJQ36" s="39"/>
      <c r="MJR36" s="39"/>
      <c r="MJS36" s="40"/>
      <c r="MJT36" s="40"/>
      <c r="MJU36" s="40"/>
      <c r="MJV36" s="40"/>
      <c r="MJW36" s="19"/>
      <c r="MJX36" s="19"/>
      <c r="MJY36" s="18"/>
      <c r="MJZ36" s="18"/>
      <c r="MKA36" s="39"/>
      <c r="MKB36" s="39"/>
      <c r="MKC36" s="39"/>
      <c r="MKD36" s="39"/>
      <c r="MKE36" s="40"/>
      <c r="MKF36" s="40"/>
      <c r="MKG36" s="40"/>
      <c r="MKH36" s="40"/>
      <c r="MKI36" s="19"/>
      <c r="MKJ36" s="19"/>
      <c r="MKK36" s="18"/>
      <c r="MKL36" s="18"/>
      <c r="MKM36" s="39"/>
      <c r="MKN36" s="39"/>
      <c r="MKO36" s="39"/>
      <c r="MKP36" s="39"/>
      <c r="MKQ36" s="40"/>
      <c r="MKR36" s="40"/>
      <c r="MKS36" s="40"/>
      <c r="MKT36" s="40"/>
      <c r="MKU36" s="19"/>
      <c r="MKV36" s="19"/>
      <c r="MKW36" s="18"/>
      <c r="MKX36" s="18"/>
      <c r="MKY36" s="39"/>
      <c r="MKZ36" s="39"/>
      <c r="MLA36" s="39"/>
      <c r="MLB36" s="39"/>
      <c r="MLC36" s="40"/>
      <c r="MLD36" s="40"/>
      <c r="MLE36" s="40"/>
      <c r="MLF36" s="40"/>
      <c r="MLG36" s="19"/>
      <c r="MLH36" s="19"/>
      <c r="MLI36" s="18"/>
      <c r="MLJ36" s="18"/>
      <c r="MLK36" s="39"/>
      <c r="MLL36" s="39"/>
      <c r="MLM36" s="39"/>
      <c r="MLN36" s="39"/>
      <c r="MLO36" s="40"/>
      <c r="MLP36" s="40"/>
      <c r="MLQ36" s="40"/>
      <c r="MLR36" s="40"/>
      <c r="MLS36" s="19"/>
      <c r="MLT36" s="19"/>
      <c r="MLU36" s="18"/>
      <c r="MLV36" s="18"/>
      <c r="MLW36" s="39"/>
      <c r="MLX36" s="39"/>
      <c r="MLY36" s="39"/>
      <c r="MLZ36" s="39"/>
      <c r="MMA36" s="40"/>
      <c r="MMB36" s="40"/>
      <c r="MMC36" s="40"/>
      <c r="MMD36" s="40"/>
      <c r="MME36" s="19"/>
      <c r="MMF36" s="19"/>
      <c r="MMG36" s="18"/>
      <c r="MMH36" s="18"/>
      <c r="MMI36" s="39"/>
      <c r="MMJ36" s="39"/>
      <c r="MMK36" s="39"/>
      <c r="MML36" s="39"/>
      <c r="MMM36" s="40"/>
      <c r="MMN36" s="40"/>
      <c r="MMO36" s="40"/>
      <c r="MMP36" s="40"/>
      <c r="MMQ36" s="19"/>
      <c r="MMR36" s="19"/>
      <c r="MMS36" s="18"/>
      <c r="MMT36" s="18"/>
      <c r="MMU36" s="39"/>
      <c r="MMV36" s="39"/>
      <c r="MMW36" s="39"/>
      <c r="MMX36" s="39"/>
      <c r="MMY36" s="40"/>
      <c r="MMZ36" s="40"/>
      <c r="MNA36" s="40"/>
      <c r="MNB36" s="40"/>
      <c r="MNC36" s="19"/>
      <c r="MND36" s="19"/>
      <c r="MNE36" s="18"/>
      <c r="MNF36" s="18"/>
      <c r="MNG36" s="39"/>
      <c r="MNH36" s="39"/>
      <c r="MNI36" s="39"/>
      <c r="MNJ36" s="39"/>
      <c r="MNK36" s="40"/>
      <c r="MNL36" s="40"/>
      <c r="MNM36" s="40"/>
      <c r="MNN36" s="40"/>
      <c r="MNO36" s="19"/>
      <c r="MNP36" s="19"/>
      <c r="MNQ36" s="18"/>
      <c r="MNR36" s="18"/>
      <c r="MNS36" s="39"/>
      <c r="MNT36" s="39"/>
      <c r="MNU36" s="39"/>
      <c r="MNV36" s="39"/>
      <c r="MNW36" s="40"/>
      <c r="MNX36" s="40"/>
      <c r="MNY36" s="40"/>
      <c r="MNZ36" s="40"/>
      <c r="MOA36" s="19"/>
      <c r="MOB36" s="19"/>
      <c r="MOC36" s="18"/>
      <c r="MOD36" s="18"/>
      <c r="MOE36" s="39"/>
      <c r="MOF36" s="39"/>
      <c r="MOG36" s="39"/>
      <c r="MOH36" s="39"/>
      <c r="MOI36" s="40"/>
      <c r="MOJ36" s="40"/>
      <c r="MOK36" s="40"/>
      <c r="MOL36" s="40"/>
      <c r="MOM36" s="19"/>
      <c r="MON36" s="19"/>
      <c r="MOO36" s="18"/>
      <c r="MOP36" s="18"/>
      <c r="MOQ36" s="39"/>
      <c r="MOR36" s="39"/>
      <c r="MOS36" s="39"/>
      <c r="MOT36" s="39"/>
      <c r="MOU36" s="40"/>
      <c r="MOV36" s="40"/>
      <c r="MOW36" s="40"/>
      <c r="MOX36" s="40"/>
      <c r="MOY36" s="19"/>
      <c r="MOZ36" s="19"/>
      <c r="MPA36" s="18"/>
      <c r="MPB36" s="18"/>
      <c r="MPC36" s="39"/>
      <c r="MPD36" s="39"/>
      <c r="MPE36" s="39"/>
      <c r="MPF36" s="39"/>
      <c r="MPG36" s="40"/>
      <c r="MPH36" s="40"/>
      <c r="MPI36" s="40"/>
      <c r="MPJ36" s="40"/>
      <c r="MPK36" s="19"/>
      <c r="MPL36" s="19"/>
      <c r="MPM36" s="18"/>
      <c r="MPN36" s="18"/>
      <c r="MPO36" s="39"/>
      <c r="MPP36" s="39"/>
      <c r="MPQ36" s="39"/>
      <c r="MPR36" s="39"/>
      <c r="MPS36" s="40"/>
      <c r="MPT36" s="40"/>
      <c r="MPU36" s="40"/>
      <c r="MPV36" s="40"/>
      <c r="MPW36" s="19"/>
      <c r="MPX36" s="19"/>
      <c r="MPY36" s="18"/>
      <c r="MPZ36" s="18"/>
      <c r="MQA36" s="39"/>
      <c r="MQB36" s="39"/>
      <c r="MQC36" s="39"/>
      <c r="MQD36" s="39"/>
      <c r="MQE36" s="40"/>
      <c r="MQF36" s="40"/>
      <c r="MQG36" s="40"/>
      <c r="MQH36" s="40"/>
      <c r="MQI36" s="19"/>
      <c r="MQJ36" s="19"/>
      <c r="MQK36" s="18"/>
      <c r="MQL36" s="18"/>
      <c r="MQM36" s="39"/>
      <c r="MQN36" s="39"/>
      <c r="MQO36" s="39"/>
      <c r="MQP36" s="39"/>
      <c r="MQQ36" s="40"/>
      <c r="MQR36" s="40"/>
      <c r="MQS36" s="40"/>
      <c r="MQT36" s="40"/>
      <c r="MQU36" s="19"/>
      <c r="MQV36" s="19"/>
      <c r="MQW36" s="18"/>
      <c r="MQX36" s="18"/>
      <c r="MQY36" s="39"/>
      <c r="MQZ36" s="39"/>
      <c r="MRA36" s="39"/>
      <c r="MRB36" s="39"/>
      <c r="MRC36" s="40"/>
      <c r="MRD36" s="40"/>
      <c r="MRE36" s="40"/>
      <c r="MRF36" s="40"/>
      <c r="MRG36" s="19"/>
      <c r="MRH36" s="19"/>
      <c r="MRI36" s="18"/>
      <c r="MRJ36" s="18"/>
      <c r="MRK36" s="39"/>
      <c r="MRL36" s="39"/>
      <c r="MRM36" s="39"/>
      <c r="MRN36" s="39"/>
      <c r="MRO36" s="40"/>
      <c r="MRP36" s="40"/>
      <c r="MRQ36" s="40"/>
      <c r="MRR36" s="40"/>
      <c r="MRS36" s="19"/>
      <c r="MRT36" s="19"/>
      <c r="MRU36" s="18"/>
      <c r="MRV36" s="18"/>
      <c r="MRW36" s="39"/>
      <c r="MRX36" s="39"/>
      <c r="MRY36" s="39"/>
      <c r="MRZ36" s="39"/>
      <c r="MSA36" s="40"/>
      <c r="MSB36" s="40"/>
      <c r="MSC36" s="40"/>
      <c r="MSD36" s="40"/>
      <c r="MSE36" s="19"/>
      <c r="MSF36" s="19"/>
      <c r="MSG36" s="18"/>
      <c r="MSH36" s="18"/>
      <c r="MSI36" s="39"/>
      <c r="MSJ36" s="39"/>
      <c r="MSK36" s="39"/>
      <c r="MSL36" s="39"/>
      <c r="MSM36" s="40"/>
      <c r="MSN36" s="40"/>
      <c r="MSO36" s="40"/>
      <c r="MSP36" s="40"/>
      <c r="MSQ36" s="19"/>
      <c r="MSR36" s="19"/>
      <c r="MSS36" s="18"/>
      <c r="MST36" s="18"/>
      <c r="MSU36" s="39"/>
      <c r="MSV36" s="39"/>
      <c r="MSW36" s="39"/>
      <c r="MSX36" s="39"/>
      <c r="MSY36" s="40"/>
      <c r="MSZ36" s="40"/>
      <c r="MTA36" s="40"/>
      <c r="MTB36" s="40"/>
      <c r="MTC36" s="19"/>
      <c r="MTD36" s="19"/>
      <c r="MTE36" s="18"/>
      <c r="MTF36" s="18"/>
      <c r="MTG36" s="39"/>
      <c r="MTH36" s="39"/>
      <c r="MTI36" s="39"/>
      <c r="MTJ36" s="39"/>
      <c r="MTK36" s="40"/>
      <c r="MTL36" s="40"/>
      <c r="MTM36" s="40"/>
      <c r="MTN36" s="40"/>
      <c r="MTO36" s="19"/>
      <c r="MTP36" s="19"/>
      <c r="MTQ36" s="18"/>
      <c r="MTR36" s="18"/>
      <c r="MTS36" s="39"/>
      <c r="MTT36" s="39"/>
      <c r="MTU36" s="39"/>
      <c r="MTV36" s="39"/>
      <c r="MTW36" s="40"/>
      <c r="MTX36" s="40"/>
      <c r="MTY36" s="40"/>
      <c r="MTZ36" s="40"/>
      <c r="MUA36" s="19"/>
      <c r="MUB36" s="19"/>
      <c r="MUC36" s="18"/>
      <c r="MUD36" s="18"/>
      <c r="MUE36" s="39"/>
      <c r="MUF36" s="39"/>
      <c r="MUG36" s="39"/>
      <c r="MUH36" s="39"/>
      <c r="MUI36" s="40"/>
      <c r="MUJ36" s="40"/>
      <c r="MUK36" s="40"/>
      <c r="MUL36" s="40"/>
      <c r="MUM36" s="19"/>
      <c r="MUN36" s="19"/>
      <c r="MUO36" s="18"/>
      <c r="MUP36" s="18"/>
      <c r="MUQ36" s="39"/>
      <c r="MUR36" s="39"/>
      <c r="MUS36" s="39"/>
      <c r="MUT36" s="39"/>
      <c r="MUU36" s="40"/>
      <c r="MUV36" s="40"/>
      <c r="MUW36" s="40"/>
      <c r="MUX36" s="40"/>
      <c r="MUY36" s="19"/>
      <c r="MUZ36" s="19"/>
      <c r="MVA36" s="18"/>
      <c r="MVB36" s="18"/>
      <c r="MVC36" s="39"/>
      <c r="MVD36" s="39"/>
      <c r="MVE36" s="39"/>
      <c r="MVF36" s="39"/>
      <c r="MVG36" s="40"/>
      <c r="MVH36" s="40"/>
      <c r="MVI36" s="40"/>
      <c r="MVJ36" s="40"/>
      <c r="MVK36" s="19"/>
      <c r="MVL36" s="19"/>
      <c r="MVM36" s="18"/>
      <c r="MVN36" s="18"/>
      <c r="MVO36" s="39"/>
      <c r="MVP36" s="39"/>
      <c r="MVQ36" s="39"/>
      <c r="MVR36" s="39"/>
      <c r="MVS36" s="40"/>
      <c r="MVT36" s="40"/>
      <c r="MVU36" s="40"/>
      <c r="MVV36" s="40"/>
      <c r="MVW36" s="19"/>
      <c r="MVX36" s="19"/>
      <c r="MVY36" s="18"/>
      <c r="MVZ36" s="18"/>
      <c r="MWA36" s="39"/>
      <c r="MWB36" s="39"/>
      <c r="MWC36" s="39"/>
      <c r="MWD36" s="39"/>
      <c r="MWE36" s="40"/>
      <c r="MWF36" s="40"/>
      <c r="MWG36" s="40"/>
      <c r="MWH36" s="40"/>
      <c r="MWI36" s="19"/>
      <c r="MWJ36" s="19"/>
      <c r="MWK36" s="18"/>
      <c r="MWL36" s="18"/>
      <c r="MWM36" s="39"/>
      <c r="MWN36" s="39"/>
      <c r="MWO36" s="39"/>
      <c r="MWP36" s="39"/>
      <c r="MWQ36" s="40"/>
      <c r="MWR36" s="40"/>
      <c r="MWS36" s="40"/>
      <c r="MWT36" s="40"/>
      <c r="MWU36" s="19"/>
      <c r="MWV36" s="19"/>
      <c r="MWW36" s="18"/>
      <c r="MWX36" s="18"/>
      <c r="MWY36" s="39"/>
      <c r="MWZ36" s="39"/>
      <c r="MXA36" s="39"/>
      <c r="MXB36" s="39"/>
      <c r="MXC36" s="40"/>
      <c r="MXD36" s="40"/>
      <c r="MXE36" s="40"/>
      <c r="MXF36" s="40"/>
      <c r="MXG36" s="19"/>
      <c r="MXH36" s="19"/>
      <c r="MXI36" s="18"/>
      <c r="MXJ36" s="18"/>
      <c r="MXK36" s="39"/>
      <c r="MXL36" s="39"/>
      <c r="MXM36" s="39"/>
      <c r="MXN36" s="39"/>
      <c r="MXO36" s="40"/>
      <c r="MXP36" s="40"/>
      <c r="MXQ36" s="40"/>
      <c r="MXR36" s="40"/>
      <c r="MXS36" s="19"/>
      <c r="MXT36" s="19"/>
      <c r="MXU36" s="18"/>
      <c r="MXV36" s="18"/>
      <c r="MXW36" s="39"/>
      <c r="MXX36" s="39"/>
      <c r="MXY36" s="39"/>
      <c r="MXZ36" s="39"/>
      <c r="MYA36" s="40"/>
      <c r="MYB36" s="40"/>
      <c r="MYC36" s="40"/>
      <c r="MYD36" s="40"/>
      <c r="MYE36" s="19"/>
      <c r="MYF36" s="19"/>
      <c r="MYG36" s="18"/>
      <c r="MYH36" s="18"/>
      <c r="MYI36" s="39"/>
      <c r="MYJ36" s="39"/>
      <c r="MYK36" s="39"/>
      <c r="MYL36" s="39"/>
      <c r="MYM36" s="40"/>
      <c r="MYN36" s="40"/>
      <c r="MYO36" s="40"/>
      <c r="MYP36" s="40"/>
      <c r="MYQ36" s="19"/>
      <c r="MYR36" s="19"/>
      <c r="MYS36" s="18"/>
      <c r="MYT36" s="18"/>
      <c r="MYU36" s="39"/>
      <c r="MYV36" s="39"/>
      <c r="MYW36" s="39"/>
      <c r="MYX36" s="39"/>
      <c r="MYY36" s="40"/>
      <c r="MYZ36" s="40"/>
      <c r="MZA36" s="40"/>
      <c r="MZB36" s="40"/>
      <c r="MZC36" s="19"/>
      <c r="MZD36" s="19"/>
      <c r="MZE36" s="18"/>
      <c r="MZF36" s="18"/>
      <c r="MZG36" s="39"/>
      <c r="MZH36" s="39"/>
      <c r="MZI36" s="39"/>
      <c r="MZJ36" s="39"/>
      <c r="MZK36" s="40"/>
      <c r="MZL36" s="40"/>
      <c r="MZM36" s="40"/>
      <c r="MZN36" s="40"/>
      <c r="MZO36" s="19"/>
      <c r="MZP36" s="19"/>
      <c r="MZQ36" s="18"/>
      <c r="MZR36" s="18"/>
      <c r="MZS36" s="39"/>
      <c r="MZT36" s="39"/>
      <c r="MZU36" s="39"/>
      <c r="MZV36" s="39"/>
      <c r="MZW36" s="40"/>
      <c r="MZX36" s="40"/>
      <c r="MZY36" s="40"/>
      <c r="MZZ36" s="40"/>
      <c r="NAA36" s="19"/>
      <c r="NAB36" s="19"/>
      <c r="NAC36" s="18"/>
      <c r="NAD36" s="18"/>
      <c r="NAE36" s="39"/>
      <c r="NAF36" s="39"/>
      <c r="NAG36" s="39"/>
      <c r="NAH36" s="39"/>
      <c r="NAI36" s="40"/>
      <c r="NAJ36" s="40"/>
      <c r="NAK36" s="40"/>
      <c r="NAL36" s="40"/>
      <c r="NAM36" s="19"/>
      <c r="NAN36" s="19"/>
      <c r="NAO36" s="18"/>
      <c r="NAP36" s="18"/>
      <c r="NAQ36" s="39"/>
      <c r="NAR36" s="39"/>
      <c r="NAS36" s="39"/>
      <c r="NAT36" s="39"/>
      <c r="NAU36" s="40"/>
      <c r="NAV36" s="40"/>
      <c r="NAW36" s="40"/>
      <c r="NAX36" s="40"/>
      <c r="NAY36" s="19"/>
      <c r="NAZ36" s="19"/>
      <c r="NBA36" s="18"/>
      <c r="NBB36" s="18"/>
      <c r="NBC36" s="39"/>
      <c r="NBD36" s="39"/>
      <c r="NBE36" s="39"/>
      <c r="NBF36" s="39"/>
      <c r="NBG36" s="40"/>
      <c r="NBH36" s="40"/>
      <c r="NBI36" s="40"/>
      <c r="NBJ36" s="40"/>
      <c r="NBK36" s="19"/>
      <c r="NBL36" s="19"/>
      <c r="NBM36" s="18"/>
      <c r="NBN36" s="18"/>
      <c r="NBO36" s="39"/>
      <c r="NBP36" s="39"/>
      <c r="NBQ36" s="39"/>
      <c r="NBR36" s="39"/>
      <c r="NBS36" s="40"/>
      <c r="NBT36" s="40"/>
      <c r="NBU36" s="40"/>
      <c r="NBV36" s="40"/>
      <c r="NBW36" s="19"/>
      <c r="NBX36" s="19"/>
      <c r="NBY36" s="18"/>
      <c r="NBZ36" s="18"/>
      <c r="NCA36" s="39"/>
      <c r="NCB36" s="39"/>
      <c r="NCC36" s="39"/>
      <c r="NCD36" s="39"/>
      <c r="NCE36" s="40"/>
      <c r="NCF36" s="40"/>
      <c r="NCG36" s="40"/>
      <c r="NCH36" s="40"/>
      <c r="NCI36" s="19"/>
      <c r="NCJ36" s="19"/>
      <c r="NCK36" s="18"/>
      <c r="NCL36" s="18"/>
      <c r="NCM36" s="39"/>
      <c r="NCN36" s="39"/>
      <c r="NCO36" s="39"/>
      <c r="NCP36" s="39"/>
      <c r="NCQ36" s="40"/>
      <c r="NCR36" s="40"/>
      <c r="NCS36" s="40"/>
      <c r="NCT36" s="40"/>
      <c r="NCU36" s="19"/>
      <c r="NCV36" s="19"/>
      <c r="NCW36" s="18"/>
      <c r="NCX36" s="18"/>
      <c r="NCY36" s="39"/>
      <c r="NCZ36" s="39"/>
      <c r="NDA36" s="39"/>
      <c r="NDB36" s="39"/>
      <c r="NDC36" s="40"/>
      <c r="NDD36" s="40"/>
      <c r="NDE36" s="40"/>
      <c r="NDF36" s="40"/>
      <c r="NDG36" s="19"/>
      <c r="NDH36" s="19"/>
      <c r="NDI36" s="18"/>
      <c r="NDJ36" s="18"/>
      <c r="NDK36" s="39"/>
      <c r="NDL36" s="39"/>
      <c r="NDM36" s="39"/>
      <c r="NDN36" s="39"/>
      <c r="NDO36" s="40"/>
      <c r="NDP36" s="40"/>
      <c r="NDQ36" s="40"/>
      <c r="NDR36" s="40"/>
      <c r="NDS36" s="19"/>
      <c r="NDT36" s="19"/>
      <c r="NDU36" s="18"/>
      <c r="NDV36" s="18"/>
      <c r="NDW36" s="39"/>
      <c r="NDX36" s="39"/>
      <c r="NDY36" s="39"/>
      <c r="NDZ36" s="39"/>
      <c r="NEA36" s="40"/>
      <c r="NEB36" s="40"/>
      <c r="NEC36" s="40"/>
      <c r="NED36" s="40"/>
      <c r="NEE36" s="19"/>
      <c r="NEF36" s="19"/>
      <c r="NEG36" s="18"/>
      <c r="NEH36" s="18"/>
      <c r="NEI36" s="39"/>
      <c r="NEJ36" s="39"/>
      <c r="NEK36" s="39"/>
      <c r="NEL36" s="39"/>
      <c r="NEM36" s="40"/>
      <c r="NEN36" s="40"/>
      <c r="NEO36" s="40"/>
      <c r="NEP36" s="40"/>
      <c r="NEQ36" s="19"/>
      <c r="NER36" s="19"/>
      <c r="NES36" s="18"/>
      <c r="NET36" s="18"/>
      <c r="NEU36" s="39"/>
      <c r="NEV36" s="39"/>
      <c r="NEW36" s="39"/>
      <c r="NEX36" s="39"/>
      <c r="NEY36" s="40"/>
      <c r="NEZ36" s="40"/>
      <c r="NFA36" s="40"/>
      <c r="NFB36" s="40"/>
      <c r="NFC36" s="19"/>
      <c r="NFD36" s="19"/>
      <c r="NFE36" s="18"/>
      <c r="NFF36" s="18"/>
      <c r="NFG36" s="39"/>
      <c r="NFH36" s="39"/>
      <c r="NFI36" s="39"/>
      <c r="NFJ36" s="39"/>
      <c r="NFK36" s="40"/>
      <c r="NFL36" s="40"/>
      <c r="NFM36" s="40"/>
      <c r="NFN36" s="40"/>
      <c r="NFO36" s="19"/>
      <c r="NFP36" s="19"/>
      <c r="NFQ36" s="18"/>
      <c r="NFR36" s="18"/>
      <c r="NFS36" s="39"/>
      <c r="NFT36" s="39"/>
      <c r="NFU36" s="39"/>
      <c r="NFV36" s="39"/>
      <c r="NFW36" s="40"/>
      <c r="NFX36" s="40"/>
      <c r="NFY36" s="40"/>
      <c r="NFZ36" s="40"/>
      <c r="NGA36" s="19"/>
      <c r="NGB36" s="19"/>
      <c r="NGC36" s="18"/>
      <c r="NGD36" s="18"/>
      <c r="NGE36" s="39"/>
      <c r="NGF36" s="39"/>
      <c r="NGG36" s="39"/>
      <c r="NGH36" s="39"/>
      <c r="NGI36" s="40"/>
      <c r="NGJ36" s="40"/>
      <c r="NGK36" s="40"/>
      <c r="NGL36" s="40"/>
      <c r="NGM36" s="19"/>
      <c r="NGN36" s="19"/>
      <c r="NGO36" s="18"/>
      <c r="NGP36" s="18"/>
      <c r="NGQ36" s="39"/>
      <c r="NGR36" s="39"/>
      <c r="NGS36" s="39"/>
      <c r="NGT36" s="39"/>
      <c r="NGU36" s="40"/>
      <c r="NGV36" s="40"/>
      <c r="NGW36" s="40"/>
      <c r="NGX36" s="40"/>
      <c r="NGY36" s="19"/>
      <c r="NGZ36" s="19"/>
      <c r="NHA36" s="18"/>
      <c r="NHB36" s="18"/>
      <c r="NHC36" s="39"/>
      <c r="NHD36" s="39"/>
      <c r="NHE36" s="39"/>
      <c r="NHF36" s="39"/>
      <c r="NHG36" s="40"/>
      <c r="NHH36" s="40"/>
      <c r="NHI36" s="40"/>
      <c r="NHJ36" s="40"/>
      <c r="NHK36" s="19"/>
      <c r="NHL36" s="19"/>
      <c r="NHM36" s="18"/>
      <c r="NHN36" s="18"/>
      <c r="NHO36" s="39"/>
      <c r="NHP36" s="39"/>
      <c r="NHQ36" s="39"/>
      <c r="NHR36" s="39"/>
      <c r="NHS36" s="40"/>
      <c r="NHT36" s="40"/>
      <c r="NHU36" s="40"/>
      <c r="NHV36" s="40"/>
      <c r="NHW36" s="19"/>
      <c r="NHX36" s="19"/>
      <c r="NHY36" s="18"/>
      <c r="NHZ36" s="18"/>
      <c r="NIA36" s="39"/>
      <c r="NIB36" s="39"/>
      <c r="NIC36" s="39"/>
      <c r="NID36" s="39"/>
      <c r="NIE36" s="40"/>
      <c r="NIF36" s="40"/>
      <c r="NIG36" s="40"/>
      <c r="NIH36" s="40"/>
      <c r="NII36" s="19"/>
      <c r="NIJ36" s="19"/>
      <c r="NIK36" s="18"/>
      <c r="NIL36" s="18"/>
      <c r="NIM36" s="39"/>
      <c r="NIN36" s="39"/>
      <c r="NIO36" s="39"/>
      <c r="NIP36" s="39"/>
      <c r="NIQ36" s="40"/>
      <c r="NIR36" s="40"/>
      <c r="NIS36" s="40"/>
      <c r="NIT36" s="40"/>
      <c r="NIU36" s="19"/>
      <c r="NIV36" s="19"/>
      <c r="NIW36" s="18"/>
      <c r="NIX36" s="18"/>
      <c r="NIY36" s="39"/>
      <c r="NIZ36" s="39"/>
      <c r="NJA36" s="39"/>
      <c r="NJB36" s="39"/>
      <c r="NJC36" s="40"/>
      <c r="NJD36" s="40"/>
      <c r="NJE36" s="40"/>
      <c r="NJF36" s="40"/>
      <c r="NJG36" s="19"/>
      <c r="NJH36" s="19"/>
      <c r="NJI36" s="18"/>
      <c r="NJJ36" s="18"/>
      <c r="NJK36" s="39"/>
      <c r="NJL36" s="39"/>
      <c r="NJM36" s="39"/>
      <c r="NJN36" s="39"/>
      <c r="NJO36" s="40"/>
      <c r="NJP36" s="40"/>
      <c r="NJQ36" s="40"/>
      <c r="NJR36" s="40"/>
      <c r="NJS36" s="19"/>
      <c r="NJT36" s="19"/>
      <c r="NJU36" s="18"/>
      <c r="NJV36" s="18"/>
      <c r="NJW36" s="39"/>
      <c r="NJX36" s="39"/>
      <c r="NJY36" s="39"/>
      <c r="NJZ36" s="39"/>
      <c r="NKA36" s="40"/>
      <c r="NKB36" s="40"/>
      <c r="NKC36" s="40"/>
      <c r="NKD36" s="40"/>
      <c r="NKE36" s="19"/>
      <c r="NKF36" s="19"/>
      <c r="NKG36" s="18"/>
      <c r="NKH36" s="18"/>
      <c r="NKI36" s="39"/>
      <c r="NKJ36" s="39"/>
      <c r="NKK36" s="39"/>
      <c r="NKL36" s="39"/>
      <c r="NKM36" s="40"/>
      <c r="NKN36" s="40"/>
      <c r="NKO36" s="40"/>
      <c r="NKP36" s="40"/>
      <c r="NKQ36" s="19"/>
      <c r="NKR36" s="19"/>
      <c r="NKS36" s="18"/>
      <c r="NKT36" s="18"/>
      <c r="NKU36" s="39"/>
      <c r="NKV36" s="39"/>
      <c r="NKW36" s="39"/>
      <c r="NKX36" s="39"/>
      <c r="NKY36" s="40"/>
      <c r="NKZ36" s="40"/>
      <c r="NLA36" s="40"/>
      <c r="NLB36" s="40"/>
      <c r="NLC36" s="19"/>
      <c r="NLD36" s="19"/>
      <c r="NLE36" s="18"/>
      <c r="NLF36" s="18"/>
      <c r="NLG36" s="39"/>
      <c r="NLH36" s="39"/>
      <c r="NLI36" s="39"/>
      <c r="NLJ36" s="39"/>
      <c r="NLK36" s="40"/>
      <c r="NLL36" s="40"/>
      <c r="NLM36" s="40"/>
      <c r="NLN36" s="40"/>
      <c r="NLO36" s="19"/>
      <c r="NLP36" s="19"/>
      <c r="NLQ36" s="18"/>
      <c r="NLR36" s="18"/>
      <c r="NLS36" s="39"/>
      <c r="NLT36" s="39"/>
      <c r="NLU36" s="39"/>
      <c r="NLV36" s="39"/>
      <c r="NLW36" s="40"/>
      <c r="NLX36" s="40"/>
      <c r="NLY36" s="40"/>
      <c r="NLZ36" s="40"/>
      <c r="NMA36" s="19"/>
      <c r="NMB36" s="19"/>
      <c r="NMC36" s="18"/>
      <c r="NMD36" s="18"/>
      <c r="NME36" s="39"/>
      <c r="NMF36" s="39"/>
      <c r="NMG36" s="39"/>
      <c r="NMH36" s="39"/>
      <c r="NMI36" s="40"/>
      <c r="NMJ36" s="40"/>
      <c r="NMK36" s="40"/>
      <c r="NML36" s="40"/>
      <c r="NMM36" s="19"/>
      <c r="NMN36" s="19"/>
      <c r="NMO36" s="18"/>
      <c r="NMP36" s="18"/>
      <c r="NMQ36" s="39"/>
      <c r="NMR36" s="39"/>
      <c r="NMS36" s="39"/>
      <c r="NMT36" s="39"/>
      <c r="NMU36" s="40"/>
      <c r="NMV36" s="40"/>
      <c r="NMW36" s="40"/>
      <c r="NMX36" s="40"/>
      <c r="NMY36" s="19"/>
      <c r="NMZ36" s="19"/>
      <c r="NNA36" s="18"/>
      <c r="NNB36" s="18"/>
      <c r="NNC36" s="39"/>
      <c r="NND36" s="39"/>
      <c r="NNE36" s="39"/>
      <c r="NNF36" s="39"/>
      <c r="NNG36" s="40"/>
      <c r="NNH36" s="40"/>
      <c r="NNI36" s="40"/>
      <c r="NNJ36" s="40"/>
      <c r="NNK36" s="19"/>
      <c r="NNL36" s="19"/>
      <c r="NNM36" s="18"/>
      <c r="NNN36" s="18"/>
      <c r="NNO36" s="39"/>
      <c r="NNP36" s="39"/>
      <c r="NNQ36" s="39"/>
      <c r="NNR36" s="39"/>
      <c r="NNS36" s="40"/>
      <c r="NNT36" s="40"/>
      <c r="NNU36" s="40"/>
      <c r="NNV36" s="40"/>
      <c r="NNW36" s="19"/>
      <c r="NNX36" s="19"/>
      <c r="NNY36" s="18"/>
      <c r="NNZ36" s="18"/>
      <c r="NOA36" s="39"/>
      <c r="NOB36" s="39"/>
      <c r="NOC36" s="39"/>
      <c r="NOD36" s="39"/>
      <c r="NOE36" s="40"/>
      <c r="NOF36" s="40"/>
      <c r="NOG36" s="40"/>
      <c r="NOH36" s="40"/>
      <c r="NOI36" s="19"/>
      <c r="NOJ36" s="19"/>
      <c r="NOK36" s="18"/>
      <c r="NOL36" s="18"/>
      <c r="NOM36" s="39"/>
      <c r="NON36" s="39"/>
      <c r="NOO36" s="39"/>
      <c r="NOP36" s="39"/>
      <c r="NOQ36" s="40"/>
      <c r="NOR36" s="40"/>
      <c r="NOS36" s="40"/>
      <c r="NOT36" s="40"/>
      <c r="NOU36" s="19"/>
      <c r="NOV36" s="19"/>
      <c r="NOW36" s="18"/>
      <c r="NOX36" s="18"/>
      <c r="NOY36" s="39"/>
      <c r="NOZ36" s="39"/>
      <c r="NPA36" s="39"/>
      <c r="NPB36" s="39"/>
      <c r="NPC36" s="40"/>
      <c r="NPD36" s="40"/>
      <c r="NPE36" s="40"/>
      <c r="NPF36" s="40"/>
      <c r="NPG36" s="19"/>
      <c r="NPH36" s="19"/>
      <c r="NPI36" s="18"/>
      <c r="NPJ36" s="18"/>
      <c r="NPK36" s="39"/>
      <c r="NPL36" s="39"/>
      <c r="NPM36" s="39"/>
      <c r="NPN36" s="39"/>
      <c r="NPO36" s="40"/>
      <c r="NPP36" s="40"/>
      <c r="NPQ36" s="40"/>
      <c r="NPR36" s="40"/>
      <c r="NPS36" s="19"/>
      <c r="NPT36" s="19"/>
      <c r="NPU36" s="18"/>
      <c r="NPV36" s="18"/>
      <c r="NPW36" s="39"/>
      <c r="NPX36" s="39"/>
      <c r="NPY36" s="39"/>
      <c r="NPZ36" s="39"/>
      <c r="NQA36" s="40"/>
      <c r="NQB36" s="40"/>
      <c r="NQC36" s="40"/>
      <c r="NQD36" s="40"/>
      <c r="NQE36" s="19"/>
      <c r="NQF36" s="19"/>
      <c r="NQG36" s="18"/>
      <c r="NQH36" s="18"/>
      <c r="NQI36" s="39"/>
      <c r="NQJ36" s="39"/>
      <c r="NQK36" s="39"/>
      <c r="NQL36" s="39"/>
      <c r="NQM36" s="40"/>
      <c r="NQN36" s="40"/>
      <c r="NQO36" s="40"/>
      <c r="NQP36" s="40"/>
      <c r="NQQ36" s="19"/>
      <c r="NQR36" s="19"/>
      <c r="NQS36" s="18"/>
      <c r="NQT36" s="18"/>
      <c r="NQU36" s="39"/>
      <c r="NQV36" s="39"/>
      <c r="NQW36" s="39"/>
      <c r="NQX36" s="39"/>
      <c r="NQY36" s="40"/>
      <c r="NQZ36" s="40"/>
      <c r="NRA36" s="40"/>
      <c r="NRB36" s="40"/>
      <c r="NRC36" s="19"/>
      <c r="NRD36" s="19"/>
      <c r="NRE36" s="18"/>
      <c r="NRF36" s="18"/>
      <c r="NRG36" s="39"/>
      <c r="NRH36" s="39"/>
      <c r="NRI36" s="39"/>
      <c r="NRJ36" s="39"/>
      <c r="NRK36" s="40"/>
      <c r="NRL36" s="40"/>
      <c r="NRM36" s="40"/>
      <c r="NRN36" s="40"/>
      <c r="NRO36" s="19"/>
      <c r="NRP36" s="19"/>
      <c r="NRQ36" s="18"/>
      <c r="NRR36" s="18"/>
      <c r="NRS36" s="39"/>
      <c r="NRT36" s="39"/>
      <c r="NRU36" s="39"/>
      <c r="NRV36" s="39"/>
      <c r="NRW36" s="40"/>
      <c r="NRX36" s="40"/>
      <c r="NRY36" s="40"/>
      <c r="NRZ36" s="40"/>
      <c r="NSA36" s="19"/>
      <c r="NSB36" s="19"/>
      <c r="NSC36" s="18"/>
      <c r="NSD36" s="18"/>
      <c r="NSE36" s="39"/>
      <c r="NSF36" s="39"/>
      <c r="NSG36" s="39"/>
      <c r="NSH36" s="39"/>
      <c r="NSI36" s="40"/>
      <c r="NSJ36" s="40"/>
      <c r="NSK36" s="40"/>
      <c r="NSL36" s="40"/>
      <c r="NSM36" s="19"/>
      <c r="NSN36" s="19"/>
      <c r="NSO36" s="18"/>
      <c r="NSP36" s="18"/>
      <c r="NSQ36" s="39"/>
      <c r="NSR36" s="39"/>
      <c r="NSS36" s="39"/>
      <c r="NST36" s="39"/>
      <c r="NSU36" s="40"/>
      <c r="NSV36" s="40"/>
      <c r="NSW36" s="40"/>
      <c r="NSX36" s="40"/>
      <c r="NSY36" s="19"/>
      <c r="NSZ36" s="19"/>
      <c r="NTA36" s="18"/>
      <c r="NTB36" s="18"/>
      <c r="NTC36" s="39"/>
      <c r="NTD36" s="39"/>
      <c r="NTE36" s="39"/>
      <c r="NTF36" s="39"/>
      <c r="NTG36" s="40"/>
      <c r="NTH36" s="40"/>
      <c r="NTI36" s="40"/>
      <c r="NTJ36" s="40"/>
      <c r="NTK36" s="19"/>
      <c r="NTL36" s="19"/>
      <c r="NTM36" s="18"/>
      <c r="NTN36" s="18"/>
      <c r="NTO36" s="39"/>
      <c r="NTP36" s="39"/>
      <c r="NTQ36" s="39"/>
      <c r="NTR36" s="39"/>
      <c r="NTS36" s="40"/>
      <c r="NTT36" s="40"/>
      <c r="NTU36" s="40"/>
      <c r="NTV36" s="40"/>
      <c r="NTW36" s="19"/>
      <c r="NTX36" s="19"/>
      <c r="NTY36" s="18"/>
      <c r="NTZ36" s="18"/>
      <c r="NUA36" s="39"/>
      <c r="NUB36" s="39"/>
      <c r="NUC36" s="39"/>
      <c r="NUD36" s="39"/>
      <c r="NUE36" s="40"/>
      <c r="NUF36" s="40"/>
      <c r="NUG36" s="40"/>
      <c r="NUH36" s="40"/>
      <c r="NUI36" s="19"/>
      <c r="NUJ36" s="19"/>
      <c r="NUK36" s="18"/>
      <c r="NUL36" s="18"/>
      <c r="NUM36" s="39"/>
      <c r="NUN36" s="39"/>
      <c r="NUO36" s="39"/>
      <c r="NUP36" s="39"/>
      <c r="NUQ36" s="40"/>
      <c r="NUR36" s="40"/>
      <c r="NUS36" s="40"/>
      <c r="NUT36" s="40"/>
      <c r="NUU36" s="19"/>
      <c r="NUV36" s="19"/>
      <c r="NUW36" s="18"/>
      <c r="NUX36" s="18"/>
      <c r="NUY36" s="39"/>
      <c r="NUZ36" s="39"/>
      <c r="NVA36" s="39"/>
      <c r="NVB36" s="39"/>
      <c r="NVC36" s="40"/>
      <c r="NVD36" s="40"/>
      <c r="NVE36" s="40"/>
      <c r="NVF36" s="40"/>
      <c r="NVG36" s="19"/>
      <c r="NVH36" s="19"/>
      <c r="NVI36" s="18"/>
      <c r="NVJ36" s="18"/>
      <c r="NVK36" s="39"/>
      <c r="NVL36" s="39"/>
      <c r="NVM36" s="39"/>
      <c r="NVN36" s="39"/>
      <c r="NVO36" s="40"/>
      <c r="NVP36" s="40"/>
      <c r="NVQ36" s="40"/>
      <c r="NVR36" s="40"/>
      <c r="NVS36" s="19"/>
      <c r="NVT36" s="19"/>
      <c r="NVU36" s="18"/>
      <c r="NVV36" s="18"/>
      <c r="NVW36" s="39"/>
      <c r="NVX36" s="39"/>
      <c r="NVY36" s="39"/>
      <c r="NVZ36" s="39"/>
      <c r="NWA36" s="40"/>
      <c r="NWB36" s="40"/>
      <c r="NWC36" s="40"/>
      <c r="NWD36" s="40"/>
      <c r="NWE36" s="19"/>
      <c r="NWF36" s="19"/>
      <c r="NWG36" s="18"/>
      <c r="NWH36" s="18"/>
      <c r="NWI36" s="39"/>
      <c r="NWJ36" s="39"/>
      <c r="NWK36" s="39"/>
      <c r="NWL36" s="39"/>
      <c r="NWM36" s="40"/>
      <c r="NWN36" s="40"/>
      <c r="NWO36" s="40"/>
      <c r="NWP36" s="40"/>
      <c r="NWQ36" s="19"/>
      <c r="NWR36" s="19"/>
      <c r="NWS36" s="18"/>
      <c r="NWT36" s="18"/>
      <c r="NWU36" s="39"/>
      <c r="NWV36" s="39"/>
      <c r="NWW36" s="39"/>
      <c r="NWX36" s="39"/>
      <c r="NWY36" s="40"/>
      <c r="NWZ36" s="40"/>
      <c r="NXA36" s="40"/>
      <c r="NXB36" s="40"/>
      <c r="NXC36" s="19"/>
      <c r="NXD36" s="19"/>
      <c r="NXE36" s="18"/>
      <c r="NXF36" s="18"/>
      <c r="NXG36" s="39"/>
      <c r="NXH36" s="39"/>
      <c r="NXI36" s="39"/>
      <c r="NXJ36" s="39"/>
      <c r="NXK36" s="40"/>
      <c r="NXL36" s="40"/>
      <c r="NXM36" s="40"/>
      <c r="NXN36" s="40"/>
      <c r="NXO36" s="19"/>
      <c r="NXP36" s="19"/>
      <c r="NXQ36" s="18"/>
      <c r="NXR36" s="18"/>
      <c r="NXS36" s="39"/>
      <c r="NXT36" s="39"/>
      <c r="NXU36" s="39"/>
      <c r="NXV36" s="39"/>
      <c r="NXW36" s="40"/>
      <c r="NXX36" s="40"/>
      <c r="NXY36" s="40"/>
      <c r="NXZ36" s="40"/>
      <c r="NYA36" s="19"/>
      <c r="NYB36" s="19"/>
      <c r="NYC36" s="18"/>
      <c r="NYD36" s="18"/>
      <c r="NYE36" s="39"/>
      <c r="NYF36" s="39"/>
      <c r="NYG36" s="39"/>
      <c r="NYH36" s="39"/>
      <c r="NYI36" s="40"/>
      <c r="NYJ36" s="40"/>
      <c r="NYK36" s="40"/>
      <c r="NYL36" s="40"/>
      <c r="NYM36" s="19"/>
      <c r="NYN36" s="19"/>
      <c r="NYO36" s="18"/>
      <c r="NYP36" s="18"/>
      <c r="NYQ36" s="39"/>
      <c r="NYR36" s="39"/>
      <c r="NYS36" s="39"/>
      <c r="NYT36" s="39"/>
      <c r="NYU36" s="40"/>
      <c r="NYV36" s="40"/>
      <c r="NYW36" s="40"/>
      <c r="NYX36" s="40"/>
      <c r="NYY36" s="19"/>
      <c r="NYZ36" s="19"/>
      <c r="NZA36" s="18"/>
      <c r="NZB36" s="18"/>
      <c r="NZC36" s="39"/>
      <c r="NZD36" s="39"/>
      <c r="NZE36" s="39"/>
      <c r="NZF36" s="39"/>
      <c r="NZG36" s="40"/>
      <c r="NZH36" s="40"/>
      <c r="NZI36" s="40"/>
      <c r="NZJ36" s="40"/>
      <c r="NZK36" s="19"/>
      <c r="NZL36" s="19"/>
      <c r="NZM36" s="18"/>
      <c r="NZN36" s="18"/>
      <c r="NZO36" s="39"/>
      <c r="NZP36" s="39"/>
      <c r="NZQ36" s="39"/>
      <c r="NZR36" s="39"/>
      <c r="NZS36" s="40"/>
      <c r="NZT36" s="40"/>
      <c r="NZU36" s="40"/>
      <c r="NZV36" s="40"/>
      <c r="NZW36" s="19"/>
      <c r="NZX36" s="19"/>
      <c r="NZY36" s="18"/>
      <c r="NZZ36" s="18"/>
      <c r="OAA36" s="39"/>
      <c r="OAB36" s="39"/>
      <c r="OAC36" s="39"/>
      <c r="OAD36" s="39"/>
      <c r="OAE36" s="40"/>
      <c r="OAF36" s="40"/>
      <c r="OAG36" s="40"/>
      <c r="OAH36" s="40"/>
      <c r="OAI36" s="19"/>
      <c r="OAJ36" s="19"/>
      <c r="OAK36" s="18"/>
      <c r="OAL36" s="18"/>
      <c r="OAM36" s="39"/>
      <c r="OAN36" s="39"/>
      <c r="OAO36" s="39"/>
      <c r="OAP36" s="39"/>
      <c r="OAQ36" s="40"/>
      <c r="OAR36" s="40"/>
      <c r="OAS36" s="40"/>
      <c r="OAT36" s="40"/>
      <c r="OAU36" s="19"/>
      <c r="OAV36" s="19"/>
      <c r="OAW36" s="18"/>
      <c r="OAX36" s="18"/>
      <c r="OAY36" s="39"/>
      <c r="OAZ36" s="39"/>
      <c r="OBA36" s="39"/>
      <c r="OBB36" s="39"/>
      <c r="OBC36" s="40"/>
      <c r="OBD36" s="40"/>
      <c r="OBE36" s="40"/>
      <c r="OBF36" s="40"/>
      <c r="OBG36" s="19"/>
      <c r="OBH36" s="19"/>
      <c r="OBI36" s="18"/>
      <c r="OBJ36" s="18"/>
      <c r="OBK36" s="39"/>
      <c r="OBL36" s="39"/>
      <c r="OBM36" s="39"/>
      <c r="OBN36" s="39"/>
      <c r="OBO36" s="40"/>
      <c r="OBP36" s="40"/>
      <c r="OBQ36" s="40"/>
      <c r="OBR36" s="40"/>
      <c r="OBS36" s="19"/>
      <c r="OBT36" s="19"/>
      <c r="OBU36" s="18"/>
      <c r="OBV36" s="18"/>
      <c r="OBW36" s="39"/>
      <c r="OBX36" s="39"/>
      <c r="OBY36" s="39"/>
      <c r="OBZ36" s="39"/>
      <c r="OCA36" s="40"/>
      <c r="OCB36" s="40"/>
      <c r="OCC36" s="40"/>
      <c r="OCD36" s="40"/>
      <c r="OCE36" s="19"/>
      <c r="OCF36" s="19"/>
      <c r="OCG36" s="18"/>
      <c r="OCH36" s="18"/>
      <c r="OCI36" s="39"/>
      <c r="OCJ36" s="39"/>
      <c r="OCK36" s="39"/>
      <c r="OCL36" s="39"/>
      <c r="OCM36" s="40"/>
      <c r="OCN36" s="40"/>
      <c r="OCO36" s="40"/>
      <c r="OCP36" s="40"/>
      <c r="OCQ36" s="19"/>
      <c r="OCR36" s="19"/>
      <c r="OCS36" s="18"/>
      <c r="OCT36" s="18"/>
      <c r="OCU36" s="39"/>
      <c r="OCV36" s="39"/>
      <c r="OCW36" s="39"/>
      <c r="OCX36" s="39"/>
      <c r="OCY36" s="40"/>
      <c r="OCZ36" s="40"/>
      <c r="ODA36" s="40"/>
      <c r="ODB36" s="40"/>
      <c r="ODC36" s="19"/>
      <c r="ODD36" s="19"/>
      <c r="ODE36" s="18"/>
      <c r="ODF36" s="18"/>
      <c r="ODG36" s="39"/>
      <c r="ODH36" s="39"/>
      <c r="ODI36" s="39"/>
      <c r="ODJ36" s="39"/>
      <c r="ODK36" s="40"/>
      <c r="ODL36" s="40"/>
      <c r="ODM36" s="40"/>
      <c r="ODN36" s="40"/>
      <c r="ODO36" s="19"/>
      <c r="ODP36" s="19"/>
      <c r="ODQ36" s="18"/>
      <c r="ODR36" s="18"/>
      <c r="ODS36" s="39"/>
      <c r="ODT36" s="39"/>
      <c r="ODU36" s="39"/>
      <c r="ODV36" s="39"/>
      <c r="ODW36" s="40"/>
      <c r="ODX36" s="40"/>
      <c r="ODY36" s="40"/>
      <c r="ODZ36" s="40"/>
      <c r="OEA36" s="19"/>
      <c r="OEB36" s="19"/>
      <c r="OEC36" s="18"/>
      <c r="OED36" s="18"/>
      <c r="OEE36" s="39"/>
      <c r="OEF36" s="39"/>
      <c r="OEG36" s="39"/>
      <c r="OEH36" s="39"/>
      <c r="OEI36" s="40"/>
      <c r="OEJ36" s="40"/>
      <c r="OEK36" s="40"/>
      <c r="OEL36" s="40"/>
      <c r="OEM36" s="19"/>
      <c r="OEN36" s="19"/>
      <c r="OEO36" s="18"/>
      <c r="OEP36" s="18"/>
      <c r="OEQ36" s="39"/>
      <c r="OER36" s="39"/>
      <c r="OES36" s="39"/>
      <c r="OET36" s="39"/>
      <c r="OEU36" s="40"/>
      <c r="OEV36" s="40"/>
      <c r="OEW36" s="40"/>
      <c r="OEX36" s="40"/>
      <c r="OEY36" s="19"/>
      <c r="OEZ36" s="19"/>
      <c r="OFA36" s="18"/>
      <c r="OFB36" s="18"/>
      <c r="OFC36" s="39"/>
      <c r="OFD36" s="39"/>
      <c r="OFE36" s="39"/>
      <c r="OFF36" s="39"/>
      <c r="OFG36" s="40"/>
      <c r="OFH36" s="40"/>
      <c r="OFI36" s="40"/>
      <c r="OFJ36" s="40"/>
      <c r="OFK36" s="19"/>
      <c r="OFL36" s="19"/>
      <c r="OFM36" s="18"/>
      <c r="OFN36" s="18"/>
      <c r="OFO36" s="39"/>
      <c r="OFP36" s="39"/>
      <c r="OFQ36" s="39"/>
      <c r="OFR36" s="39"/>
      <c r="OFS36" s="40"/>
      <c r="OFT36" s="40"/>
      <c r="OFU36" s="40"/>
      <c r="OFV36" s="40"/>
      <c r="OFW36" s="19"/>
      <c r="OFX36" s="19"/>
      <c r="OFY36" s="18"/>
      <c r="OFZ36" s="18"/>
      <c r="OGA36" s="39"/>
      <c r="OGB36" s="39"/>
      <c r="OGC36" s="39"/>
      <c r="OGD36" s="39"/>
      <c r="OGE36" s="40"/>
      <c r="OGF36" s="40"/>
      <c r="OGG36" s="40"/>
      <c r="OGH36" s="40"/>
      <c r="OGI36" s="19"/>
      <c r="OGJ36" s="19"/>
      <c r="OGK36" s="18"/>
      <c r="OGL36" s="18"/>
      <c r="OGM36" s="39"/>
      <c r="OGN36" s="39"/>
      <c r="OGO36" s="39"/>
      <c r="OGP36" s="39"/>
      <c r="OGQ36" s="40"/>
      <c r="OGR36" s="40"/>
      <c r="OGS36" s="40"/>
      <c r="OGT36" s="40"/>
      <c r="OGU36" s="19"/>
      <c r="OGV36" s="19"/>
      <c r="OGW36" s="18"/>
      <c r="OGX36" s="18"/>
      <c r="OGY36" s="39"/>
      <c r="OGZ36" s="39"/>
      <c r="OHA36" s="39"/>
      <c r="OHB36" s="39"/>
      <c r="OHC36" s="40"/>
      <c r="OHD36" s="40"/>
      <c r="OHE36" s="40"/>
      <c r="OHF36" s="40"/>
      <c r="OHG36" s="19"/>
      <c r="OHH36" s="19"/>
      <c r="OHI36" s="18"/>
      <c r="OHJ36" s="18"/>
      <c r="OHK36" s="39"/>
      <c r="OHL36" s="39"/>
      <c r="OHM36" s="39"/>
      <c r="OHN36" s="39"/>
      <c r="OHO36" s="40"/>
      <c r="OHP36" s="40"/>
      <c r="OHQ36" s="40"/>
      <c r="OHR36" s="40"/>
      <c r="OHS36" s="19"/>
      <c r="OHT36" s="19"/>
      <c r="OHU36" s="18"/>
      <c r="OHV36" s="18"/>
      <c r="OHW36" s="39"/>
      <c r="OHX36" s="39"/>
      <c r="OHY36" s="39"/>
      <c r="OHZ36" s="39"/>
      <c r="OIA36" s="40"/>
      <c r="OIB36" s="40"/>
      <c r="OIC36" s="40"/>
      <c r="OID36" s="40"/>
      <c r="OIE36" s="19"/>
      <c r="OIF36" s="19"/>
      <c r="OIG36" s="18"/>
      <c r="OIH36" s="18"/>
      <c r="OII36" s="39"/>
      <c r="OIJ36" s="39"/>
      <c r="OIK36" s="39"/>
      <c r="OIL36" s="39"/>
      <c r="OIM36" s="40"/>
      <c r="OIN36" s="40"/>
      <c r="OIO36" s="40"/>
      <c r="OIP36" s="40"/>
      <c r="OIQ36" s="19"/>
      <c r="OIR36" s="19"/>
      <c r="OIS36" s="18"/>
      <c r="OIT36" s="18"/>
      <c r="OIU36" s="39"/>
      <c r="OIV36" s="39"/>
      <c r="OIW36" s="39"/>
      <c r="OIX36" s="39"/>
      <c r="OIY36" s="40"/>
      <c r="OIZ36" s="40"/>
      <c r="OJA36" s="40"/>
      <c r="OJB36" s="40"/>
      <c r="OJC36" s="19"/>
      <c r="OJD36" s="19"/>
      <c r="OJE36" s="18"/>
      <c r="OJF36" s="18"/>
      <c r="OJG36" s="39"/>
      <c r="OJH36" s="39"/>
      <c r="OJI36" s="39"/>
      <c r="OJJ36" s="39"/>
      <c r="OJK36" s="40"/>
      <c r="OJL36" s="40"/>
      <c r="OJM36" s="40"/>
      <c r="OJN36" s="40"/>
      <c r="OJO36" s="19"/>
      <c r="OJP36" s="19"/>
      <c r="OJQ36" s="18"/>
      <c r="OJR36" s="18"/>
      <c r="OJS36" s="39"/>
      <c r="OJT36" s="39"/>
      <c r="OJU36" s="39"/>
      <c r="OJV36" s="39"/>
      <c r="OJW36" s="40"/>
      <c r="OJX36" s="40"/>
      <c r="OJY36" s="40"/>
      <c r="OJZ36" s="40"/>
      <c r="OKA36" s="19"/>
      <c r="OKB36" s="19"/>
      <c r="OKC36" s="18"/>
      <c r="OKD36" s="18"/>
      <c r="OKE36" s="39"/>
      <c r="OKF36" s="39"/>
      <c r="OKG36" s="39"/>
      <c r="OKH36" s="39"/>
      <c r="OKI36" s="40"/>
      <c r="OKJ36" s="40"/>
      <c r="OKK36" s="40"/>
      <c r="OKL36" s="40"/>
      <c r="OKM36" s="19"/>
      <c r="OKN36" s="19"/>
      <c r="OKO36" s="18"/>
      <c r="OKP36" s="18"/>
      <c r="OKQ36" s="39"/>
      <c r="OKR36" s="39"/>
      <c r="OKS36" s="39"/>
      <c r="OKT36" s="39"/>
      <c r="OKU36" s="40"/>
      <c r="OKV36" s="40"/>
      <c r="OKW36" s="40"/>
      <c r="OKX36" s="40"/>
      <c r="OKY36" s="19"/>
      <c r="OKZ36" s="19"/>
      <c r="OLA36" s="18"/>
      <c r="OLB36" s="18"/>
      <c r="OLC36" s="39"/>
      <c r="OLD36" s="39"/>
      <c r="OLE36" s="39"/>
      <c r="OLF36" s="39"/>
      <c r="OLG36" s="40"/>
      <c r="OLH36" s="40"/>
      <c r="OLI36" s="40"/>
      <c r="OLJ36" s="40"/>
      <c r="OLK36" s="19"/>
      <c r="OLL36" s="19"/>
      <c r="OLM36" s="18"/>
      <c r="OLN36" s="18"/>
      <c r="OLO36" s="39"/>
      <c r="OLP36" s="39"/>
      <c r="OLQ36" s="39"/>
      <c r="OLR36" s="39"/>
      <c r="OLS36" s="40"/>
      <c r="OLT36" s="40"/>
      <c r="OLU36" s="40"/>
      <c r="OLV36" s="40"/>
      <c r="OLW36" s="19"/>
      <c r="OLX36" s="19"/>
      <c r="OLY36" s="18"/>
      <c r="OLZ36" s="18"/>
      <c r="OMA36" s="39"/>
      <c r="OMB36" s="39"/>
      <c r="OMC36" s="39"/>
      <c r="OMD36" s="39"/>
      <c r="OME36" s="40"/>
      <c r="OMF36" s="40"/>
      <c r="OMG36" s="40"/>
      <c r="OMH36" s="40"/>
      <c r="OMI36" s="19"/>
      <c r="OMJ36" s="19"/>
      <c r="OMK36" s="18"/>
      <c r="OML36" s="18"/>
      <c r="OMM36" s="39"/>
      <c r="OMN36" s="39"/>
      <c r="OMO36" s="39"/>
      <c r="OMP36" s="39"/>
      <c r="OMQ36" s="40"/>
      <c r="OMR36" s="40"/>
      <c r="OMS36" s="40"/>
      <c r="OMT36" s="40"/>
      <c r="OMU36" s="19"/>
      <c r="OMV36" s="19"/>
      <c r="OMW36" s="18"/>
      <c r="OMX36" s="18"/>
      <c r="OMY36" s="39"/>
      <c r="OMZ36" s="39"/>
      <c r="ONA36" s="39"/>
      <c r="ONB36" s="39"/>
      <c r="ONC36" s="40"/>
      <c r="OND36" s="40"/>
      <c r="ONE36" s="40"/>
      <c r="ONF36" s="40"/>
      <c r="ONG36" s="19"/>
      <c r="ONH36" s="19"/>
      <c r="ONI36" s="18"/>
      <c r="ONJ36" s="18"/>
      <c r="ONK36" s="39"/>
      <c r="ONL36" s="39"/>
      <c r="ONM36" s="39"/>
      <c r="ONN36" s="39"/>
      <c r="ONO36" s="40"/>
      <c r="ONP36" s="40"/>
      <c r="ONQ36" s="40"/>
      <c r="ONR36" s="40"/>
      <c r="ONS36" s="19"/>
      <c r="ONT36" s="19"/>
      <c r="ONU36" s="18"/>
      <c r="ONV36" s="18"/>
      <c r="ONW36" s="39"/>
      <c r="ONX36" s="39"/>
      <c r="ONY36" s="39"/>
      <c r="ONZ36" s="39"/>
      <c r="OOA36" s="40"/>
      <c r="OOB36" s="40"/>
      <c r="OOC36" s="40"/>
      <c r="OOD36" s="40"/>
      <c r="OOE36" s="19"/>
      <c r="OOF36" s="19"/>
      <c r="OOG36" s="18"/>
      <c r="OOH36" s="18"/>
      <c r="OOI36" s="39"/>
      <c r="OOJ36" s="39"/>
      <c r="OOK36" s="39"/>
      <c r="OOL36" s="39"/>
      <c r="OOM36" s="40"/>
      <c r="OON36" s="40"/>
      <c r="OOO36" s="40"/>
      <c r="OOP36" s="40"/>
      <c r="OOQ36" s="19"/>
      <c r="OOR36" s="19"/>
      <c r="OOS36" s="18"/>
      <c r="OOT36" s="18"/>
      <c r="OOU36" s="39"/>
      <c r="OOV36" s="39"/>
      <c r="OOW36" s="39"/>
      <c r="OOX36" s="39"/>
      <c r="OOY36" s="40"/>
      <c r="OOZ36" s="40"/>
      <c r="OPA36" s="40"/>
      <c r="OPB36" s="40"/>
      <c r="OPC36" s="19"/>
      <c r="OPD36" s="19"/>
      <c r="OPE36" s="18"/>
      <c r="OPF36" s="18"/>
      <c r="OPG36" s="39"/>
      <c r="OPH36" s="39"/>
      <c r="OPI36" s="39"/>
      <c r="OPJ36" s="39"/>
      <c r="OPK36" s="40"/>
      <c r="OPL36" s="40"/>
      <c r="OPM36" s="40"/>
      <c r="OPN36" s="40"/>
      <c r="OPO36" s="19"/>
      <c r="OPP36" s="19"/>
      <c r="OPQ36" s="18"/>
      <c r="OPR36" s="18"/>
      <c r="OPS36" s="39"/>
      <c r="OPT36" s="39"/>
      <c r="OPU36" s="39"/>
      <c r="OPV36" s="39"/>
      <c r="OPW36" s="40"/>
      <c r="OPX36" s="40"/>
      <c r="OPY36" s="40"/>
      <c r="OPZ36" s="40"/>
      <c r="OQA36" s="19"/>
      <c r="OQB36" s="19"/>
      <c r="OQC36" s="18"/>
      <c r="OQD36" s="18"/>
      <c r="OQE36" s="39"/>
      <c r="OQF36" s="39"/>
      <c r="OQG36" s="39"/>
      <c r="OQH36" s="39"/>
      <c r="OQI36" s="40"/>
      <c r="OQJ36" s="40"/>
      <c r="OQK36" s="40"/>
      <c r="OQL36" s="40"/>
      <c r="OQM36" s="19"/>
      <c r="OQN36" s="19"/>
      <c r="OQO36" s="18"/>
      <c r="OQP36" s="18"/>
      <c r="OQQ36" s="39"/>
      <c r="OQR36" s="39"/>
      <c r="OQS36" s="39"/>
      <c r="OQT36" s="39"/>
      <c r="OQU36" s="40"/>
      <c r="OQV36" s="40"/>
      <c r="OQW36" s="40"/>
      <c r="OQX36" s="40"/>
      <c r="OQY36" s="19"/>
      <c r="OQZ36" s="19"/>
      <c r="ORA36" s="18"/>
      <c r="ORB36" s="18"/>
      <c r="ORC36" s="39"/>
      <c r="ORD36" s="39"/>
      <c r="ORE36" s="39"/>
      <c r="ORF36" s="39"/>
      <c r="ORG36" s="40"/>
      <c r="ORH36" s="40"/>
      <c r="ORI36" s="40"/>
      <c r="ORJ36" s="40"/>
      <c r="ORK36" s="19"/>
      <c r="ORL36" s="19"/>
      <c r="ORM36" s="18"/>
      <c r="ORN36" s="18"/>
      <c r="ORO36" s="39"/>
      <c r="ORP36" s="39"/>
      <c r="ORQ36" s="39"/>
      <c r="ORR36" s="39"/>
      <c r="ORS36" s="40"/>
      <c r="ORT36" s="40"/>
      <c r="ORU36" s="40"/>
      <c r="ORV36" s="40"/>
      <c r="ORW36" s="19"/>
      <c r="ORX36" s="19"/>
      <c r="ORY36" s="18"/>
      <c r="ORZ36" s="18"/>
      <c r="OSA36" s="39"/>
      <c r="OSB36" s="39"/>
      <c r="OSC36" s="39"/>
      <c r="OSD36" s="39"/>
      <c r="OSE36" s="40"/>
      <c r="OSF36" s="40"/>
      <c r="OSG36" s="40"/>
      <c r="OSH36" s="40"/>
      <c r="OSI36" s="19"/>
      <c r="OSJ36" s="19"/>
      <c r="OSK36" s="18"/>
      <c r="OSL36" s="18"/>
      <c r="OSM36" s="39"/>
      <c r="OSN36" s="39"/>
      <c r="OSO36" s="39"/>
      <c r="OSP36" s="39"/>
      <c r="OSQ36" s="40"/>
      <c r="OSR36" s="40"/>
      <c r="OSS36" s="40"/>
      <c r="OST36" s="40"/>
      <c r="OSU36" s="19"/>
      <c r="OSV36" s="19"/>
      <c r="OSW36" s="18"/>
      <c r="OSX36" s="18"/>
      <c r="OSY36" s="39"/>
      <c r="OSZ36" s="39"/>
      <c r="OTA36" s="39"/>
      <c r="OTB36" s="39"/>
      <c r="OTC36" s="40"/>
      <c r="OTD36" s="40"/>
      <c r="OTE36" s="40"/>
      <c r="OTF36" s="40"/>
      <c r="OTG36" s="19"/>
      <c r="OTH36" s="19"/>
      <c r="OTI36" s="18"/>
      <c r="OTJ36" s="18"/>
      <c r="OTK36" s="39"/>
      <c r="OTL36" s="39"/>
      <c r="OTM36" s="39"/>
      <c r="OTN36" s="39"/>
      <c r="OTO36" s="40"/>
      <c r="OTP36" s="40"/>
      <c r="OTQ36" s="40"/>
      <c r="OTR36" s="40"/>
      <c r="OTS36" s="19"/>
      <c r="OTT36" s="19"/>
      <c r="OTU36" s="18"/>
      <c r="OTV36" s="18"/>
      <c r="OTW36" s="39"/>
      <c r="OTX36" s="39"/>
      <c r="OTY36" s="39"/>
      <c r="OTZ36" s="39"/>
      <c r="OUA36" s="40"/>
      <c r="OUB36" s="40"/>
      <c r="OUC36" s="40"/>
      <c r="OUD36" s="40"/>
      <c r="OUE36" s="19"/>
      <c r="OUF36" s="19"/>
      <c r="OUG36" s="18"/>
      <c r="OUH36" s="18"/>
      <c r="OUI36" s="39"/>
      <c r="OUJ36" s="39"/>
      <c r="OUK36" s="39"/>
      <c r="OUL36" s="39"/>
      <c r="OUM36" s="40"/>
      <c r="OUN36" s="40"/>
      <c r="OUO36" s="40"/>
      <c r="OUP36" s="40"/>
      <c r="OUQ36" s="19"/>
      <c r="OUR36" s="19"/>
      <c r="OUS36" s="18"/>
      <c r="OUT36" s="18"/>
      <c r="OUU36" s="39"/>
      <c r="OUV36" s="39"/>
      <c r="OUW36" s="39"/>
      <c r="OUX36" s="39"/>
      <c r="OUY36" s="40"/>
      <c r="OUZ36" s="40"/>
      <c r="OVA36" s="40"/>
      <c r="OVB36" s="40"/>
      <c r="OVC36" s="19"/>
      <c r="OVD36" s="19"/>
      <c r="OVE36" s="18"/>
      <c r="OVF36" s="18"/>
      <c r="OVG36" s="39"/>
      <c r="OVH36" s="39"/>
      <c r="OVI36" s="39"/>
      <c r="OVJ36" s="39"/>
      <c r="OVK36" s="40"/>
      <c r="OVL36" s="40"/>
      <c r="OVM36" s="40"/>
      <c r="OVN36" s="40"/>
      <c r="OVO36" s="19"/>
      <c r="OVP36" s="19"/>
      <c r="OVQ36" s="18"/>
      <c r="OVR36" s="18"/>
      <c r="OVS36" s="39"/>
      <c r="OVT36" s="39"/>
      <c r="OVU36" s="39"/>
      <c r="OVV36" s="39"/>
      <c r="OVW36" s="40"/>
      <c r="OVX36" s="40"/>
      <c r="OVY36" s="40"/>
      <c r="OVZ36" s="40"/>
      <c r="OWA36" s="19"/>
      <c r="OWB36" s="19"/>
      <c r="OWC36" s="18"/>
      <c r="OWD36" s="18"/>
      <c r="OWE36" s="39"/>
      <c r="OWF36" s="39"/>
      <c r="OWG36" s="39"/>
      <c r="OWH36" s="39"/>
      <c r="OWI36" s="40"/>
      <c r="OWJ36" s="40"/>
      <c r="OWK36" s="40"/>
      <c r="OWL36" s="40"/>
      <c r="OWM36" s="19"/>
      <c r="OWN36" s="19"/>
      <c r="OWO36" s="18"/>
      <c r="OWP36" s="18"/>
      <c r="OWQ36" s="39"/>
      <c r="OWR36" s="39"/>
      <c r="OWS36" s="39"/>
      <c r="OWT36" s="39"/>
      <c r="OWU36" s="40"/>
      <c r="OWV36" s="40"/>
      <c r="OWW36" s="40"/>
      <c r="OWX36" s="40"/>
      <c r="OWY36" s="19"/>
      <c r="OWZ36" s="19"/>
      <c r="OXA36" s="18"/>
      <c r="OXB36" s="18"/>
      <c r="OXC36" s="39"/>
      <c r="OXD36" s="39"/>
      <c r="OXE36" s="39"/>
      <c r="OXF36" s="39"/>
      <c r="OXG36" s="40"/>
      <c r="OXH36" s="40"/>
      <c r="OXI36" s="40"/>
      <c r="OXJ36" s="40"/>
      <c r="OXK36" s="19"/>
      <c r="OXL36" s="19"/>
      <c r="OXM36" s="18"/>
      <c r="OXN36" s="18"/>
      <c r="OXO36" s="39"/>
      <c r="OXP36" s="39"/>
      <c r="OXQ36" s="39"/>
      <c r="OXR36" s="39"/>
      <c r="OXS36" s="40"/>
      <c r="OXT36" s="40"/>
      <c r="OXU36" s="40"/>
      <c r="OXV36" s="40"/>
      <c r="OXW36" s="19"/>
      <c r="OXX36" s="19"/>
      <c r="OXY36" s="18"/>
      <c r="OXZ36" s="18"/>
      <c r="OYA36" s="39"/>
      <c r="OYB36" s="39"/>
      <c r="OYC36" s="39"/>
      <c r="OYD36" s="39"/>
      <c r="OYE36" s="40"/>
      <c r="OYF36" s="40"/>
      <c r="OYG36" s="40"/>
      <c r="OYH36" s="40"/>
      <c r="OYI36" s="19"/>
      <c r="OYJ36" s="19"/>
      <c r="OYK36" s="18"/>
      <c r="OYL36" s="18"/>
      <c r="OYM36" s="39"/>
      <c r="OYN36" s="39"/>
      <c r="OYO36" s="39"/>
      <c r="OYP36" s="39"/>
      <c r="OYQ36" s="40"/>
      <c r="OYR36" s="40"/>
      <c r="OYS36" s="40"/>
      <c r="OYT36" s="40"/>
      <c r="OYU36" s="19"/>
      <c r="OYV36" s="19"/>
      <c r="OYW36" s="18"/>
      <c r="OYX36" s="18"/>
      <c r="OYY36" s="39"/>
      <c r="OYZ36" s="39"/>
      <c r="OZA36" s="39"/>
      <c r="OZB36" s="39"/>
      <c r="OZC36" s="40"/>
      <c r="OZD36" s="40"/>
      <c r="OZE36" s="40"/>
      <c r="OZF36" s="40"/>
      <c r="OZG36" s="19"/>
      <c r="OZH36" s="19"/>
      <c r="OZI36" s="18"/>
      <c r="OZJ36" s="18"/>
      <c r="OZK36" s="39"/>
      <c r="OZL36" s="39"/>
      <c r="OZM36" s="39"/>
      <c r="OZN36" s="39"/>
      <c r="OZO36" s="40"/>
      <c r="OZP36" s="40"/>
      <c r="OZQ36" s="40"/>
      <c r="OZR36" s="40"/>
      <c r="OZS36" s="19"/>
      <c r="OZT36" s="19"/>
      <c r="OZU36" s="18"/>
      <c r="OZV36" s="18"/>
      <c r="OZW36" s="39"/>
      <c r="OZX36" s="39"/>
      <c r="OZY36" s="39"/>
      <c r="OZZ36" s="39"/>
      <c r="PAA36" s="40"/>
      <c r="PAB36" s="40"/>
      <c r="PAC36" s="40"/>
      <c r="PAD36" s="40"/>
      <c r="PAE36" s="19"/>
      <c r="PAF36" s="19"/>
      <c r="PAG36" s="18"/>
      <c r="PAH36" s="18"/>
      <c r="PAI36" s="39"/>
      <c r="PAJ36" s="39"/>
      <c r="PAK36" s="39"/>
      <c r="PAL36" s="39"/>
      <c r="PAM36" s="40"/>
      <c r="PAN36" s="40"/>
      <c r="PAO36" s="40"/>
      <c r="PAP36" s="40"/>
      <c r="PAQ36" s="19"/>
      <c r="PAR36" s="19"/>
      <c r="PAS36" s="18"/>
      <c r="PAT36" s="18"/>
      <c r="PAU36" s="39"/>
      <c r="PAV36" s="39"/>
      <c r="PAW36" s="39"/>
      <c r="PAX36" s="39"/>
      <c r="PAY36" s="40"/>
      <c r="PAZ36" s="40"/>
      <c r="PBA36" s="40"/>
      <c r="PBB36" s="40"/>
      <c r="PBC36" s="19"/>
      <c r="PBD36" s="19"/>
      <c r="PBE36" s="18"/>
      <c r="PBF36" s="18"/>
      <c r="PBG36" s="39"/>
      <c r="PBH36" s="39"/>
      <c r="PBI36" s="39"/>
      <c r="PBJ36" s="39"/>
      <c r="PBK36" s="40"/>
      <c r="PBL36" s="40"/>
      <c r="PBM36" s="40"/>
      <c r="PBN36" s="40"/>
      <c r="PBO36" s="19"/>
      <c r="PBP36" s="19"/>
      <c r="PBQ36" s="18"/>
      <c r="PBR36" s="18"/>
      <c r="PBS36" s="39"/>
      <c r="PBT36" s="39"/>
      <c r="PBU36" s="39"/>
      <c r="PBV36" s="39"/>
      <c r="PBW36" s="40"/>
      <c r="PBX36" s="40"/>
      <c r="PBY36" s="40"/>
      <c r="PBZ36" s="40"/>
      <c r="PCA36" s="19"/>
      <c r="PCB36" s="19"/>
      <c r="PCC36" s="18"/>
      <c r="PCD36" s="18"/>
      <c r="PCE36" s="39"/>
      <c r="PCF36" s="39"/>
      <c r="PCG36" s="39"/>
      <c r="PCH36" s="39"/>
      <c r="PCI36" s="40"/>
      <c r="PCJ36" s="40"/>
      <c r="PCK36" s="40"/>
      <c r="PCL36" s="40"/>
      <c r="PCM36" s="19"/>
      <c r="PCN36" s="19"/>
      <c r="PCO36" s="18"/>
      <c r="PCP36" s="18"/>
      <c r="PCQ36" s="39"/>
      <c r="PCR36" s="39"/>
      <c r="PCS36" s="39"/>
      <c r="PCT36" s="39"/>
      <c r="PCU36" s="40"/>
      <c r="PCV36" s="40"/>
      <c r="PCW36" s="40"/>
      <c r="PCX36" s="40"/>
      <c r="PCY36" s="19"/>
      <c r="PCZ36" s="19"/>
      <c r="PDA36" s="18"/>
      <c r="PDB36" s="18"/>
      <c r="PDC36" s="39"/>
      <c r="PDD36" s="39"/>
      <c r="PDE36" s="39"/>
      <c r="PDF36" s="39"/>
      <c r="PDG36" s="40"/>
      <c r="PDH36" s="40"/>
      <c r="PDI36" s="40"/>
      <c r="PDJ36" s="40"/>
      <c r="PDK36" s="19"/>
      <c r="PDL36" s="19"/>
      <c r="PDM36" s="18"/>
      <c r="PDN36" s="18"/>
      <c r="PDO36" s="39"/>
      <c r="PDP36" s="39"/>
      <c r="PDQ36" s="39"/>
      <c r="PDR36" s="39"/>
      <c r="PDS36" s="40"/>
      <c r="PDT36" s="40"/>
      <c r="PDU36" s="40"/>
      <c r="PDV36" s="40"/>
      <c r="PDW36" s="19"/>
      <c r="PDX36" s="19"/>
      <c r="PDY36" s="18"/>
      <c r="PDZ36" s="18"/>
      <c r="PEA36" s="39"/>
      <c r="PEB36" s="39"/>
      <c r="PEC36" s="39"/>
      <c r="PED36" s="39"/>
      <c r="PEE36" s="40"/>
      <c r="PEF36" s="40"/>
      <c r="PEG36" s="40"/>
      <c r="PEH36" s="40"/>
      <c r="PEI36" s="19"/>
      <c r="PEJ36" s="19"/>
      <c r="PEK36" s="18"/>
      <c r="PEL36" s="18"/>
      <c r="PEM36" s="39"/>
      <c r="PEN36" s="39"/>
      <c r="PEO36" s="39"/>
      <c r="PEP36" s="39"/>
      <c r="PEQ36" s="40"/>
      <c r="PER36" s="40"/>
      <c r="PES36" s="40"/>
      <c r="PET36" s="40"/>
      <c r="PEU36" s="19"/>
      <c r="PEV36" s="19"/>
      <c r="PEW36" s="18"/>
      <c r="PEX36" s="18"/>
      <c r="PEY36" s="39"/>
      <c r="PEZ36" s="39"/>
      <c r="PFA36" s="39"/>
      <c r="PFB36" s="39"/>
      <c r="PFC36" s="40"/>
      <c r="PFD36" s="40"/>
      <c r="PFE36" s="40"/>
      <c r="PFF36" s="40"/>
      <c r="PFG36" s="19"/>
      <c r="PFH36" s="19"/>
      <c r="PFI36" s="18"/>
      <c r="PFJ36" s="18"/>
      <c r="PFK36" s="39"/>
      <c r="PFL36" s="39"/>
      <c r="PFM36" s="39"/>
      <c r="PFN36" s="39"/>
      <c r="PFO36" s="40"/>
      <c r="PFP36" s="40"/>
      <c r="PFQ36" s="40"/>
      <c r="PFR36" s="40"/>
      <c r="PFS36" s="19"/>
      <c r="PFT36" s="19"/>
      <c r="PFU36" s="18"/>
      <c r="PFV36" s="18"/>
      <c r="PFW36" s="39"/>
      <c r="PFX36" s="39"/>
      <c r="PFY36" s="39"/>
      <c r="PFZ36" s="39"/>
      <c r="PGA36" s="40"/>
      <c r="PGB36" s="40"/>
      <c r="PGC36" s="40"/>
      <c r="PGD36" s="40"/>
      <c r="PGE36" s="19"/>
      <c r="PGF36" s="19"/>
      <c r="PGG36" s="18"/>
      <c r="PGH36" s="18"/>
      <c r="PGI36" s="39"/>
      <c r="PGJ36" s="39"/>
      <c r="PGK36" s="39"/>
      <c r="PGL36" s="39"/>
      <c r="PGM36" s="40"/>
      <c r="PGN36" s="40"/>
      <c r="PGO36" s="40"/>
      <c r="PGP36" s="40"/>
      <c r="PGQ36" s="19"/>
      <c r="PGR36" s="19"/>
      <c r="PGS36" s="18"/>
      <c r="PGT36" s="18"/>
      <c r="PGU36" s="39"/>
      <c r="PGV36" s="39"/>
      <c r="PGW36" s="39"/>
      <c r="PGX36" s="39"/>
      <c r="PGY36" s="40"/>
      <c r="PGZ36" s="40"/>
      <c r="PHA36" s="40"/>
      <c r="PHB36" s="40"/>
      <c r="PHC36" s="19"/>
      <c r="PHD36" s="19"/>
      <c r="PHE36" s="18"/>
      <c r="PHF36" s="18"/>
      <c r="PHG36" s="39"/>
      <c r="PHH36" s="39"/>
      <c r="PHI36" s="39"/>
      <c r="PHJ36" s="39"/>
      <c r="PHK36" s="40"/>
      <c r="PHL36" s="40"/>
      <c r="PHM36" s="40"/>
      <c r="PHN36" s="40"/>
      <c r="PHO36" s="19"/>
      <c r="PHP36" s="19"/>
      <c r="PHQ36" s="18"/>
      <c r="PHR36" s="18"/>
      <c r="PHS36" s="39"/>
      <c r="PHT36" s="39"/>
      <c r="PHU36" s="39"/>
      <c r="PHV36" s="39"/>
      <c r="PHW36" s="40"/>
      <c r="PHX36" s="40"/>
      <c r="PHY36" s="40"/>
      <c r="PHZ36" s="40"/>
      <c r="PIA36" s="19"/>
      <c r="PIB36" s="19"/>
      <c r="PIC36" s="18"/>
      <c r="PID36" s="18"/>
      <c r="PIE36" s="39"/>
      <c r="PIF36" s="39"/>
      <c r="PIG36" s="39"/>
      <c r="PIH36" s="39"/>
      <c r="PII36" s="40"/>
      <c r="PIJ36" s="40"/>
      <c r="PIK36" s="40"/>
      <c r="PIL36" s="40"/>
      <c r="PIM36" s="19"/>
      <c r="PIN36" s="19"/>
      <c r="PIO36" s="18"/>
      <c r="PIP36" s="18"/>
      <c r="PIQ36" s="39"/>
      <c r="PIR36" s="39"/>
      <c r="PIS36" s="39"/>
      <c r="PIT36" s="39"/>
      <c r="PIU36" s="40"/>
      <c r="PIV36" s="40"/>
      <c r="PIW36" s="40"/>
      <c r="PIX36" s="40"/>
      <c r="PIY36" s="19"/>
      <c r="PIZ36" s="19"/>
      <c r="PJA36" s="18"/>
      <c r="PJB36" s="18"/>
      <c r="PJC36" s="39"/>
      <c r="PJD36" s="39"/>
      <c r="PJE36" s="39"/>
      <c r="PJF36" s="39"/>
      <c r="PJG36" s="40"/>
      <c r="PJH36" s="40"/>
      <c r="PJI36" s="40"/>
      <c r="PJJ36" s="40"/>
      <c r="PJK36" s="19"/>
      <c r="PJL36" s="19"/>
      <c r="PJM36" s="18"/>
      <c r="PJN36" s="18"/>
      <c r="PJO36" s="39"/>
      <c r="PJP36" s="39"/>
      <c r="PJQ36" s="39"/>
      <c r="PJR36" s="39"/>
      <c r="PJS36" s="40"/>
      <c r="PJT36" s="40"/>
      <c r="PJU36" s="40"/>
      <c r="PJV36" s="40"/>
      <c r="PJW36" s="19"/>
      <c r="PJX36" s="19"/>
      <c r="PJY36" s="18"/>
      <c r="PJZ36" s="18"/>
      <c r="PKA36" s="39"/>
      <c r="PKB36" s="39"/>
      <c r="PKC36" s="39"/>
      <c r="PKD36" s="39"/>
      <c r="PKE36" s="40"/>
      <c r="PKF36" s="40"/>
      <c r="PKG36" s="40"/>
      <c r="PKH36" s="40"/>
      <c r="PKI36" s="19"/>
      <c r="PKJ36" s="19"/>
      <c r="PKK36" s="18"/>
      <c r="PKL36" s="18"/>
      <c r="PKM36" s="39"/>
      <c r="PKN36" s="39"/>
      <c r="PKO36" s="39"/>
      <c r="PKP36" s="39"/>
      <c r="PKQ36" s="40"/>
      <c r="PKR36" s="40"/>
      <c r="PKS36" s="40"/>
      <c r="PKT36" s="40"/>
      <c r="PKU36" s="19"/>
      <c r="PKV36" s="19"/>
      <c r="PKW36" s="18"/>
      <c r="PKX36" s="18"/>
      <c r="PKY36" s="39"/>
      <c r="PKZ36" s="39"/>
      <c r="PLA36" s="39"/>
      <c r="PLB36" s="39"/>
      <c r="PLC36" s="40"/>
      <c r="PLD36" s="40"/>
      <c r="PLE36" s="40"/>
      <c r="PLF36" s="40"/>
      <c r="PLG36" s="19"/>
      <c r="PLH36" s="19"/>
      <c r="PLI36" s="18"/>
      <c r="PLJ36" s="18"/>
      <c r="PLK36" s="39"/>
      <c r="PLL36" s="39"/>
      <c r="PLM36" s="39"/>
      <c r="PLN36" s="39"/>
      <c r="PLO36" s="40"/>
      <c r="PLP36" s="40"/>
      <c r="PLQ36" s="40"/>
      <c r="PLR36" s="40"/>
      <c r="PLS36" s="19"/>
      <c r="PLT36" s="19"/>
      <c r="PLU36" s="18"/>
      <c r="PLV36" s="18"/>
      <c r="PLW36" s="39"/>
      <c r="PLX36" s="39"/>
      <c r="PLY36" s="39"/>
      <c r="PLZ36" s="39"/>
      <c r="PMA36" s="40"/>
      <c r="PMB36" s="40"/>
      <c r="PMC36" s="40"/>
      <c r="PMD36" s="40"/>
      <c r="PME36" s="19"/>
      <c r="PMF36" s="19"/>
      <c r="PMG36" s="18"/>
      <c r="PMH36" s="18"/>
      <c r="PMI36" s="39"/>
      <c r="PMJ36" s="39"/>
      <c r="PMK36" s="39"/>
      <c r="PML36" s="39"/>
      <c r="PMM36" s="40"/>
      <c r="PMN36" s="40"/>
      <c r="PMO36" s="40"/>
      <c r="PMP36" s="40"/>
      <c r="PMQ36" s="19"/>
      <c r="PMR36" s="19"/>
      <c r="PMS36" s="18"/>
      <c r="PMT36" s="18"/>
      <c r="PMU36" s="39"/>
      <c r="PMV36" s="39"/>
      <c r="PMW36" s="39"/>
      <c r="PMX36" s="39"/>
      <c r="PMY36" s="40"/>
      <c r="PMZ36" s="40"/>
      <c r="PNA36" s="40"/>
      <c r="PNB36" s="40"/>
      <c r="PNC36" s="19"/>
      <c r="PND36" s="19"/>
      <c r="PNE36" s="18"/>
      <c r="PNF36" s="18"/>
      <c r="PNG36" s="39"/>
      <c r="PNH36" s="39"/>
      <c r="PNI36" s="39"/>
      <c r="PNJ36" s="39"/>
      <c r="PNK36" s="40"/>
      <c r="PNL36" s="40"/>
      <c r="PNM36" s="40"/>
      <c r="PNN36" s="40"/>
      <c r="PNO36" s="19"/>
      <c r="PNP36" s="19"/>
      <c r="PNQ36" s="18"/>
      <c r="PNR36" s="18"/>
      <c r="PNS36" s="39"/>
      <c r="PNT36" s="39"/>
      <c r="PNU36" s="39"/>
      <c r="PNV36" s="39"/>
      <c r="PNW36" s="40"/>
      <c r="PNX36" s="40"/>
      <c r="PNY36" s="40"/>
      <c r="PNZ36" s="40"/>
      <c r="POA36" s="19"/>
      <c r="POB36" s="19"/>
      <c r="POC36" s="18"/>
      <c r="POD36" s="18"/>
      <c r="POE36" s="39"/>
      <c r="POF36" s="39"/>
      <c r="POG36" s="39"/>
      <c r="POH36" s="39"/>
      <c r="POI36" s="40"/>
      <c r="POJ36" s="40"/>
      <c r="POK36" s="40"/>
      <c r="POL36" s="40"/>
      <c r="POM36" s="19"/>
      <c r="PON36" s="19"/>
      <c r="POO36" s="18"/>
      <c r="POP36" s="18"/>
      <c r="POQ36" s="39"/>
      <c r="POR36" s="39"/>
      <c r="POS36" s="39"/>
      <c r="POT36" s="39"/>
      <c r="POU36" s="40"/>
      <c r="POV36" s="40"/>
      <c r="POW36" s="40"/>
      <c r="POX36" s="40"/>
      <c r="POY36" s="19"/>
      <c r="POZ36" s="19"/>
      <c r="PPA36" s="18"/>
      <c r="PPB36" s="18"/>
      <c r="PPC36" s="39"/>
      <c r="PPD36" s="39"/>
      <c r="PPE36" s="39"/>
      <c r="PPF36" s="39"/>
      <c r="PPG36" s="40"/>
      <c r="PPH36" s="40"/>
      <c r="PPI36" s="40"/>
      <c r="PPJ36" s="40"/>
      <c r="PPK36" s="19"/>
      <c r="PPL36" s="19"/>
      <c r="PPM36" s="18"/>
      <c r="PPN36" s="18"/>
      <c r="PPO36" s="39"/>
      <c r="PPP36" s="39"/>
      <c r="PPQ36" s="39"/>
      <c r="PPR36" s="39"/>
      <c r="PPS36" s="40"/>
      <c r="PPT36" s="40"/>
      <c r="PPU36" s="40"/>
      <c r="PPV36" s="40"/>
      <c r="PPW36" s="19"/>
      <c r="PPX36" s="19"/>
      <c r="PPY36" s="18"/>
      <c r="PPZ36" s="18"/>
      <c r="PQA36" s="39"/>
      <c r="PQB36" s="39"/>
      <c r="PQC36" s="39"/>
      <c r="PQD36" s="39"/>
      <c r="PQE36" s="40"/>
      <c r="PQF36" s="40"/>
      <c r="PQG36" s="40"/>
      <c r="PQH36" s="40"/>
      <c r="PQI36" s="19"/>
      <c r="PQJ36" s="19"/>
      <c r="PQK36" s="18"/>
      <c r="PQL36" s="18"/>
      <c r="PQM36" s="39"/>
      <c r="PQN36" s="39"/>
      <c r="PQO36" s="39"/>
      <c r="PQP36" s="39"/>
      <c r="PQQ36" s="40"/>
      <c r="PQR36" s="40"/>
      <c r="PQS36" s="40"/>
      <c r="PQT36" s="40"/>
      <c r="PQU36" s="19"/>
      <c r="PQV36" s="19"/>
      <c r="PQW36" s="18"/>
      <c r="PQX36" s="18"/>
      <c r="PQY36" s="39"/>
      <c r="PQZ36" s="39"/>
      <c r="PRA36" s="39"/>
      <c r="PRB36" s="39"/>
      <c r="PRC36" s="40"/>
      <c r="PRD36" s="40"/>
      <c r="PRE36" s="40"/>
      <c r="PRF36" s="40"/>
      <c r="PRG36" s="19"/>
      <c r="PRH36" s="19"/>
      <c r="PRI36" s="18"/>
      <c r="PRJ36" s="18"/>
      <c r="PRK36" s="39"/>
      <c r="PRL36" s="39"/>
      <c r="PRM36" s="39"/>
      <c r="PRN36" s="39"/>
      <c r="PRO36" s="40"/>
      <c r="PRP36" s="40"/>
      <c r="PRQ36" s="40"/>
      <c r="PRR36" s="40"/>
      <c r="PRS36" s="19"/>
      <c r="PRT36" s="19"/>
      <c r="PRU36" s="18"/>
      <c r="PRV36" s="18"/>
      <c r="PRW36" s="39"/>
      <c r="PRX36" s="39"/>
      <c r="PRY36" s="39"/>
      <c r="PRZ36" s="39"/>
      <c r="PSA36" s="40"/>
      <c r="PSB36" s="40"/>
      <c r="PSC36" s="40"/>
      <c r="PSD36" s="40"/>
      <c r="PSE36" s="19"/>
      <c r="PSF36" s="19"/>
      <c r="PSG36" s="18"/>
      <c r="PSH36" s="18"/>
      <c r="PSI36" s="39"/>
      <c r="PSJ36" s="39"/>
      <c r="PSK36" s="39"/>
      <c r="PSL36" s="39"/>
      <c r="PSM36" s="40"/>
      <c r="PSN36" s="40"/>
      <c r="PSO36" s="40"/>
      <c r="PSP36" s="40"/>
      <c r="PSQ36" s="19"/>
      <c r="PSR36" s="19"/>
      <c r="PSS36" s="18"/>
      <c r="PST36" s="18"/>
      <c r="PSU36" s="39"/>
      <c r="PSV36" s="39"/>
      <c r="PSW36" s="39"/>
      <c r="PSX36" s="39"/>
      <c r="PSY36" s="40"/>
      <c r="PSZ36" s="40"/>
      <c r="PTA36" s="40"/>
      <c r="PTB36" s="40"/>
      <c r="PTC36" s="19"/>
      <c r="PTD36" s="19"/>
      <c r="PTE36" s="18"/>
      <c r="PTF36" s="18"/>
      <c r="PTG36" s="39"/>
      <c r="PTH36" s="39"/>
      <c r="PTI36" s="39"/>
      <c r="PTJ36" s="39"/>
      <c r="PTK36" s="40"/>
      <c r="PTL36" s="40"/>
      <c r="PTM36" s="40"/>
      <c r="PTN36" s="40"/>
      <c r="PTO36" s="19"/>
      <c r="PTP36" s="19"/>
      <c r="PTQ36" s="18"/>
      <c r="PTR36" s="18"/>
      <c r="PTS36" s="39"/>
      <c r="PTT36" s="39"/>
      <c r="PTU36" s="39"/>
      <c r="PTV36" s="39"/>
      <c r="PTW36" s="40"/>
      <c r="PTX36" s="40"/>
      <c r="PTY36" s="40"/>
      <c r="PTZ36" s="40"/>
      <c r="PUA36" s="19"/>
      <c r="PUB36" s="19"/>
      <c r="PUC36" s="18"/>
      <c r="PUD36" s="18"/>
      <c r="PUE36" s="39"/>
      <c r="PUF36" s="39"/>
      <c r="PUG36" s="39"/>
      <c r="PUH36" s="39"/>
      <c r="PUI36" s="40"/>
      <c r="PUJ36" s="40"/>
      <c r="PUK36" s="40"/>
      <c r="PUL36" s="40"/>
      <c r="PUM36" s="19"/>
      <c r="PUN36" s="19"/>
      <c r="PUO36" s="18"/>
      <c r="PUP36" s="18"/>
      <c r="PUQ36" s="39"/>
      <c r="PUR36" s="39"/>
      <c r="PUS36" s="39"/>
      <c r="PUT36" s="39"/>
      <c r="PUU36" s="40"/>
      <c r="PUV36" s="40"/>
      <c r="PUW36" s="40"/>
      <c r="PUX36" s="40"/>
      <c r="PUY36" s="19"/>
      <c r="PUZ36" s="19"/>
      <c r="PVA36" s="18"/>
      <c r="PVB36" s="18"/>
      <c r="PVC36" s="39"/>
      <c r="PVD36" s="39"/>
      <c r="PVE36" s="39"/>
      <c r="PVF36" s="39"/>
      <c r="PVG36" s="40"/>
      <c r="PVH36" s="40"/>
      <c r="PVI36" s="40"/>
      <c r="PVJ36" s="40"/>
      <c r="PVK36" s="19"/>
      <c r="PVL36" s="19"/>
      <c r="PVM36" s="18"/>
      <c r="PVN36" s="18"/>
      <c r="PVO36" s="39"/>
      <c r="PVP36" s="39"/>
      <c r="PVQ36" s="39"/>
      <c r="PVR36" s="39"/>
      <c r="PVS36" s="40"/>
      <c r="PVT36" s="40"/>
      <c r="PVU36" s="40"/>
      <c r="PVV36" s="40"/>
      <c r="PVW36" s="19"/>
      <c r="PVX36" s="19"/>
      <c r="PVY36" s="18"/>
      <c r="PVZ36" s="18"/>
      <c r="PWA36" s="39"/>
      <c r="PWB36" s="39"/>
      <c r="PWC36" s="39"/>
      <c r="PWD36" s="39"/>
      <c r="PWE36" s="40"/>
      <c r="PWF36" s="40"/>
      <c r="PWG36" s="40"/>
      <c r="PWH36" s="40"/>
      <c r="PWI36" s="19"/>
      <c r="PWJ36" s="19"/>
      <c r="PWK36" s="18"/>
      <c r="PWL36" s="18"/>
      <c r="PWM36" s="39"/>
      <c r="PWN36" s="39"/>
      <c r="PWO36" s="39"/>
      <c r="PWP36" s="39"/>
      <c r="PWQ36" s="40"/>
      <c r="PWR36" s="40"/>
      <c r="PWS36" s="40"/>
      <c r="PWT36" s="40"/>
      <c r="PWU36" s="19"/>
      <c r="PWV36" s="19"/>
      <c r="PWW36" s="18"/>
      <c r="PWX36" s="18"/>
      <c r="PWY36" s="39"/>
      <c r="PWZ36" s="39"/>
      <c r="PXA36" s="39"/>
      <c r="PXB36" s="39"/>
      <c r="PXC36" s="40"/>
      <c r="PXD36" s="40"/>
      <c r="PXE36" s="40"/>
      <c r="PXF36" s="40"/>
      <c r="PXG36" s="19"/>
      <c r="PXH36" s="19"/>
      <c r="PXI36" s="18"/>
      <c r="PXJ36" s="18"/>
      <c r="PXK36" s="39"/>
      <c r="PXL36" s="39"/>
      <c r="PXM36" s="39"/>
      <c r="PXN36" s="39"/>
      <c r="PXO36" s="40"/>
      <c r="PXP36" s="40"/>
      <c r="PXQ36" s="40"/>
      <c r="PXR36" s="40"/>
      <c r="PXS36" s="19"/>
      <c r="PXT36" s="19"/>
      <c r="PXU36" s="18"/>
      <c r="PXV36" s="18"/>
      <c r="PXW36" s="39"/>
      <c r="PXX36" s="39"/>
      <c r="PXY36" s="39"/>
      <c r="PXZ36" s="39"/>
      <c r="PYA36" s="40"/>
      <c r="PYB36" s="40"/>
      <c r="PYC36" s="40"/>
      <c r="PYD36" s="40"/>
      <c r="PYE36" s="19"/>
      <c r="PYF36" s="19"/>
      <c r="PYG36" s="18"/>
      <c r="PYH36" s="18"/>
      <c r="PYI36" s="39"/>
      <c r="PYJ36" s="39"/>
      <c r="PYK36" s="39"/>
      <c r="PYL36" s="39"/>
      <c r="PYM36" s="40"/>
      <c r="PYN36" s="40"/>
      <c r="PYO36" s="40"/>
      <c r="PYP36" s="40"/>
      <c r="PYQ36" s="19"/>
      <c r="PYR36" s="19"/>
      <c r="PYS36" s="18"/>
      <c r="PYT36" s="18"/>
      <c r="PYU36" s="39"/>
      <c r="PYV36" s="39"/>
      <c r="PYW36" s="39"/>
      <c r="PYX36" s="39"/>
      <c r="PYY36" s="40"/>
      <c r="PYZ36" s="40"/>
      <c r="PZA36" s="40"/>
      <c r="PZB36" s="40"/>
      <c r="PZC36" s="19"/>
      <c r="PZD36" s="19"/>
      <c r="PZE36" s="18"/>
      <c r="PZF36" s="18"/>
      <c r="PZG36" s="39"/>
      <c r="PZH36" s="39"/>
      <c r="PZI36" s="39"/>
      <c r="PZJ36" s="39"/>
      <c r="PZK36" s="40"/>
      <c r="PZL36" s="40"/>
      <c r="PZM36" s="40"/>
      <c r="PZN36" s="40"/>
      <c r="PZO36" s="19"/>
      <c r="PZP36" s="19"/>
      <c r="PZQ36" s="18"/>
      <c r="PZR36" s="18"/>
      <c r="PZS36" s="39"/>
      <c r="PZT36" s="39"/>
      <c r="PZU36" s="39"/>
      <c r="PZV36" s="39"/>
      <c r="PZW36" s="40"/>
      <c r="PZX36" s="40"/>
      <c r="PZY36" s="40"/>
      <c r="PZZ36" s="40"/>
      <c r="QAA36" s="19"/>
      <c r="QAB36" s="19"/>
      <c r="QAC36" s="18"/>
      <c r="QAD36" s="18"/>
      <c r="QAE36" s="39"/>
      <c r="QAF36" s="39"/>
      <c r="QAG36" s="39"/>
      <c r="QAH36" s="39"/>
      <c r="QAI36" s="40"/>
      <c r="QAJ36" s="40"/>
      <c r="QAK36" s="40"/>
      <c r="QAL36" s="40"/>
      <c r="QAM36" s="19"/>
      <c r="QAN36" s="19"/>
      <c r="QAO36" s="18"/>
      <c r="QAP36" s="18"/>
      <c r="QAQ36" s="39"/>
      <c r="QAR36" s="39"/>
      <c r="QAS36" s="39"/>
      <c r="QAT36" s="39"/>
      <c r="QAU36" s="40"/>
      <c r="QAV36" s="40"/>
      <c r="QAW36" s="40"/>
      <c r="QAX36" s="40"/>
      <c r="QAY36" s="19"/>
      <c r="QAZ36" s="19"/>
      <c r="QBA36" s="18"/>
      <c r="QBB36" s="18"/>
      <c r="QBC36" s="39"/>
      <c r="QBD36" s="39"/>
      <c r="QBE36" s="39"/>
      <c r="QBF36" s="39"/>
      <c r="QBG36" s="40"/>
      <c r="QBH36" s="40"/>
      <c r="QBI36" s="40"/>
      <c r="QBJ36" s="40"/>
      <c r="QBK36" s="19"/>
      <c r="QBL36" s="19"/>
      <c r="QBM36" s="18"/>
      <c r="QBN36" s="18"/>
      <c r="QBO36" s="39"/>
      <c r="QBP36" s="39"/>
      <c r="QBQ36" s="39"/>
      <c r="QBR36" s="39"/>
      <c r="QBS36" s="40"/>
      <c r="QBT36" s="40"/>
      <c r="QBU36" s="40"/>
      <c r="QBV36" s="40"/>
      <c r="QBW36" s="19"/>
      <c r="QBX36" s="19"/>
      <c r="QBY36" s="18"/>
      <c r="QBZ36" s="18"/>
      <c r="QCA36" s="39"/>
      <c r="QCB36" s="39"/>
      <c r="QCC36" s="39"/>
      <c r="QCD36" s="39"/>
      <c r="QCE36" s="40"/>
      <c r="QCF36" s="40"/>
      <c r="QCG36" s="40"/>
      <c r="QCH36" s="40"/>
      <c r="QCI36" s="19"/>
      <c r="QCJ36" s="19"/>
      <c r="QCK36" s="18"/>
      <c r="QCL36" s="18"/>
      <c r="QCM36" s="39"/>
      <c r="QCN36" s="39"/>
      <c r="QCO36" s="39"/>
      <c r="QCP36" s="39"/>
      <c r="QCQ36" s="40"/>
      <c r="QCR36" s="40"/>
      <c r="QCS36" s="40"/>
      <c r="QCT36" s="40"/>
      <c r="QCU36" s="19"/>
      <c r="QCV36" s="19"/>
      <c r="QCW36" s="18"/>
      <c r="QCX36" s="18"/>
      <c r="QCY36" s="39"/>
      <c r="QCZ36" s="39"/>
      <c r="QDA36" s="39"/>
      <c r="QDB36" s="39"/>
      <c r="QDC36" s="40"/>
      <c r="QDD36" s="40"/>
      <c r="QDE36" s="40"/>
      <c r="QDF36" s="40"/>
      <c r="QDG36" s="19"/>
      <c r="QDH36" s="19"/>
      <c r="QDI36" s="18"/>
      <c r="QDJ36" s="18"/>
      <c r="QDK36" s="39"/>
      <c r="QDL36" s="39"/>
      <c r="QDM36" s="39"/>
      <c r="QDN36" s="39"/>
      <c r="QDO36" s="40"/>
      <c r="QDP36" s="40"/>
      <c r="QDQ36" s="40"/>
      <c r="QDR36" s="40"/>
      <c r="QDS36" s="19"/>
      <c r="QDT36" s="19"/>
      <c r="QDU36" s="18"/>
      <c r="QDV36" s="18"/>
      <c r="QDW36" s="39"/>
      <c r="QDX36" s="39"/>
      <c r="QDY36" s="39"/>
      <c r="QDZ36" s="39"/>
      <c r="QEA36" s="40"/>
      <c r="QEB36" s="40"/>
      <c r="QEC36" s="40"/>
      <c r="QED36" s="40"/>
      <c r="QEE36" s="19"/>
      <c r="QEF36" s="19"/>
      <c r="QEG36" s="18"/>
      <c r="QEH36" s="18"/>
      <c r="QEI36" s="39"/>
      <c r="QEJ36" s="39"/>
      <c r="QEK36" s="39"/>
      <c r="QEL36" s="39"/>
      <c r="QEM36" s="40"/>
      <c r="QEN36" s="40"/>
      <c r="QEO36" s="40"/>
      <c r="QEP36" s="40"/>
      <c r="QEQ36" s="19"/>
      <c r="QER36" s="19"/>
      <c r="QES36" s="18"/>
      <c r="QET36" s="18"/>
      <c r="QEU36" s="39"/>
      <c r="QEV36" s="39"/>
      <c r="QEW36" s="39"/>
      <c r="QEX36" s="39"/>
      <c r="QEY36" s="40"/>
      <c r="QEZ36" s="40"/>
      <c r="QFA36" s="40"/>
      <c r="QFB36" s="40"/>
      <c r="QFC36" s="19"/>
      <c r="QFD36" s="19"/>
      <c r="QFE36" s="18"/>
      <c r="QFF36" s="18"/>
      <c r="QFG36" s="39"/>
      <c r="QFH36" s="39"/>
      <c r="QFI36" s="39"/>
      <c r="QFJ36" s="39"/>
      <c r="QFK36" s="40"/>
      <c r="QFL36" s="40"/>
      <c r="QFM36" s="40"/>
      <c r="QFN36" s="40"/>
      <c r="QFO36" s="19"/>
      <c r="QFP36" s="19"/>
      <c r="QFQ36" s="18"/>
      <c r="QFR36" s="18"/>
      <c r="QFS36" s="39"/>
      <c r="QFT36" s="39"/>
      <c r="QFU36" s="39"/>
      <c r="QFV36" s="39"/>
      <c r="QFW36" s="40"/>
      <c r="QFX36" s="40"/>
      <c r="QFY36" s="40"/>
      <c r="QFZ36" s="40"/>
      <c r="QGA36" s="19"/>
      <c r="QGB36" s="19"/>
      <c r="QGC36" s="18"/>
      <c r="QGD36" s="18"/>
      <c r="QGE36" s="39"/>
      <c r="QGF36" s="39"/>
      <c r="QGG36" s="39"/>
      <c r="QGH36" s="39"/>
      <c r="QGI36" s="40"/>
      <c r="QGJ36" s="40"/>
      <c r="QGK36" s="40"/>
      <c r="QGL36" s="40"/>
      <c r="QGM36" s="19"/>
      <c r="QGN36" s="19"/>
      <c r="QGO36" s="18"/>
      <c r="QGP36" s="18"/>
      <c r="QGQ36" s="39"/>
      <c r="QGR36" s="39"/>
      <c r="QGS36" s="39"/>
      <c r="QGT36" s="39"/>
      <c r="QGU36" s="40"/>
      <c r="QGV36" s="40"/>
      <c r="QGW36" s="40"/>
      <c r="QGX36" s="40"/>
      <c r="QGY36" s="19"/>
      <c r="QGZ36" s="19"/>
      <c r="QHA36" s="18"/>
      <c r="QHB36" s="18"/>
      <c r="QHC36" s="39"/>
      <c r="QHD36" s="39"/>
      <c r="QHE36" s="39"/>
      <c r="QHF36" s="39"/>
      <c r="QHG36" s="40"/>
      <c r="QHH36" s="40"/>
      <c r="QHI36" s="40"/>
      <c r="QHJ36" s="40"/>
      <c r="QHK36" s="19"/>
      <c r="QHL36" s="19"/>
      <c r="QHM36" s="18"/>
      <c r="QHN36" s="18"/>
      <c r="QHO36" s="39"/>
      <c r="QHP36" s="39"/>
      <c r="QHQ36" s="39"/>
      <c r="QHR36" s="39"/>
      <c r="QHS36" s="40"/>
      <c r="QHT36" s="40"/>
      <c r="QHU36" s="40"/>
      <c r="QHV36" s="40"/>
      <c r="QHW36" s="19"/>
      <c r="QHX36" s="19"/>
      <c r="QHY36" s="18"/>
      <c r="QHZ36" s="18"/>
      <c r="QIA36" s="39"/>
      <c r="QIB36" s="39"/>
      <c r="QIC36" s="39"/>
      <c r="QID36" s="39"/>
      <c r="QIE36" s="40"/>
      <c r="QIF36" s="40"/>
      <c r="QIG36" s="40"/>
      <c r="QIH36" s="40"/>
      <c r="QII36" s="19"/>
      <c r="QIJ36" s="19"/>
      <c r="QIK36" s="18"/>
      <c r="QIL36" s="18"/>
      <c r="QIM36" s="39"/>
      <c r="QIN36" s="39"/>
      <c r="QIO36" s="39"/>
      <c r="QIP36" s="39"/>
      <c r="QIQ36" s="40"/>
      <c r="QIR36" s="40"/>
      <c r="QIS36" s="40"/>
      <c r="QIT36" s="40"/>
      <c r="QIU36" s="19"/>
      <c r="QIV36" s="19"/>
      <c r="QIW36" s="18"/>
      <c r="QIX36" s="18"/>
      <c r="QIY36" s="39"/>
      <c r="QIZ36" s="39"/>
      <c r="QJA36" s="39"/>
      <c r="QJB36" s="39"/>
      <c r="QJC36" s="40"/>
      <c r="QJD36" s="40"/>
      <c r="QJE36" s="40"/>
      <c r="QJF36" s="40"/>
      <c r="QJG36" s="19"/>
      <c r="QJH36" s="19"/>
      <c r="QJI36" s="18"/>
      <c r="QJJ36" s="18"/>
      <c r="QJK36" s="39"/>
      <c r="QJL36" s="39"/>
      <c r="QJM36" s="39"/>
      <c r="QJN36" s="39"/>
      <c r="QJO36" s="40"/>
      <c r="QJP36" s="40"/>
      <c r="QJQ36" s="40"/>
      <c r="QJR36" s="40"/>
      <c r="QJS36" s="19"/>
      <c r="QJT36" s="19"/>
      <c r="QJU36" s="18"/>
      <c r="QJV36" s="18"/>
      <c r="QJW36" s="39"/>
      <c r="QJX36" s="39"/>
      <c r="QJY36" s="39"/>
      <c r="QJZ36" s="39"/>
      <c r="QKA36" s="40"/>
      <c r="QKB36" s="40"/>
      <c r="QKC36" s="40"/>
      <c r="QKD36" s="40"/>
      <c r="QKE36" s="19"/>
      <c r="QKF36" s="19"/>
      <c r="QKG36" s="18"/>
      <c r="QKH36" s="18"/>
      <c r="QKI36" s="39"/>
      <c r="QKJ36" s="39"/>
      <c r="QKK36" s="39"/>
      <c r="QKL36" s="39"/>
      <c r="QKM36" s="40"/>
      <c r="QKN36" s="40"/>
      <c r="QKO36" s="40"/>
      <c r="QKP36" s="40"/>
      <c r="QKQ36" s="19"/>
      <c r="QKR36" s="19"/>
      <c r="QKS36" s="18"/>
      <c r="QKT36" s="18"/>
      <c r="QKU36" s="39"/>
      <c r="QKV36" s="39"/>
      <c r="QKW36" s="39"/>
      <c r="QKX36" s="39"/>
      <c r="QKY36" s="40"/>
      <c r="QKZ36" s="40"/>
      <c r="QLA36" s="40"/>
      <c r="QLB36" s="40"/>
      <c r="QLC36" s="19"/>
      <c r="QLD36" s="19"/>
      <c r="QLE36" s="18"/>
      <c r="QLF36" s="18"/>
      <c r="QLG36" s="39"/>
      <c r="QLH36" s="39"/>
      <c r="QLI36" s="39"/>
      <c r="QLJ36" s="39"/>
      <c r="QLK36" s="40"/>
      <c r="QLL36" s="40"/>
      <c r="QLM36" s="40"/>
      <c r="QLN36" s="40"/>
      <c r="QLO36" s="19"/>
      <c r="QLP36" s="19"/>
      <c r="QLQ36" s="18"/>
      <c r="QLR36" s="18"/>
      <c r="QLS36" s="39"/>
      <c r="QLT36" s="39"/>
      <c r="QLU36" s="39"/>
      <c r="QLV36" s="39"/>
      <c r="QLW36" s="40"/>
      <c r="QLX36" s="40"/>
      <c r="QLY36" s="40"/>
      <c r="QLZ36" s="40"/>
      <c r="QMA36" s="19"/>
      <c r="QMB36" s="19"/>
      <c r="QMC36" s="18"/>
      <c r="QMD36" s="18"/>
      <c r="QME36" s="39"/>
      <c r="QMF36" s="39"/>
      <c r="QMG36" s="39"/>
      <c r="QMH36" s="39"/>
      <c r="QMI36" s="40"/>
      <c r="QMJ36" s="40"/>
      <c r="QMK36" s="40"/>
      <c r="QML36" s="40"/>
      <c r="QMM36" s="19"/>
      <c r="QMN36" s="19"/>
      <c r="QMO36" s="18"/>
      <c r="QMP36" s="18"/>
      <c r="QMQ36" s="39"/>
      <c r="QMR36" s="39"/>
      <c r="QMS36" s="39"/>
      <c r="QMT36" s="39"/>
      <c r="QMU36" s="40"/>
      <c r="QMV36" s="40"/>
      <c r="QMW36" s="40"/>
      <c r="QMX36" s="40"/>
      <c r="QMY36" s="19"/>
      <c r="QMZ36" s="19"/>
      <c r="QNA36" s="18"/>
      <c r="QNB36" s="18"/>
      <c r="QNC36" s="39"/>
      <c r="QND36" s="39"/>
      <c r="QNE36" s="39"/>
      <c r="QNF36" s="39"/>
      <c r="QNG36" s="40"/>
      <c r="QNH36" s="40"/>
      <c r="QNI36" s="40"/>
      <c r="QNJ36" s="40"/>
      <c r="QNK36" s="19"/>
      <c r="QNL36" s="19"/>
      <c r="QNM36" s="18"/>
      <c r="QNN36" s="18"/>
      <c r="QNO36" s="39"/>
      <c r="QNP36" s="39"/>
      <c r="QNQ36" s="39"/>
      <c r="QNR36" s="39"/>
      <c r="QNS36" s="40"/>
      <c r="QNT36" s="40"/>
      <c r="QNU36" s="40"/>
      <c r="QNV36" s="40"/>
      <c r="QNW36" s="19"/>
      <c r="QNX36" s="19"/>
      <c r="QNY36" s="18"/>
      <c r="QNZ36" s="18"/>
      <c r="QOA36" s="39"/>
      <c r="QOB36" s="39"/>
      <c r="QOC36" s="39"/>
      <c r="QOD36" s="39"/>
      <c r="QOE36" s="40"/>
      <c r="QOF36" s="40"/>
      <c r="QOG36" s="40"/>
      <c r="QOH36" s="40"/>
      <c r="QOI36" s="19"/>
      <c r="QOJ36" s="19"/>
      <c r="QOK36" s="18"/>
      <c r="QOL36" s="18"/>
      <c r="QOM36" s="39"/>
      <c r="QON36" s="39"/>
      <c r="QOO36" s="39"/>
      <c r="QOP36" s="39"/>
      <c r="QOQ36" s="40"/>
      <c r="QOR36" s="40"/>
      <c r="QOS36" s="40"/>
      <c r="QOT36" s="40"/>
      <c r="QOU36" s="19"/>
      <c r="QOV36" s="19"/>
      <c r="QOW36" s="18"/>
      <c r="QOX36" s="18"/>
      <c r="QOY36" s="39"/>
      <c r="QOZ36" s="39"/>
      <c r="QPA36" s="39"/>
      <c r="QPB36" s="39"/>
      <c r="QPC36" s="40"/>
      <c r="QPD36" s="40"/>
      <c r="QPE36" s="40"/>
      <c r="QPF36" s="40"/>
      <c r="QPG36" s="19"/>
      <c r="QPH36" s="19"/>
      <c r="QPI36" s="18"/>
      <c r="QPJ36" s="18"/>
      <c r="QPK36" s="39"/>
      <c r="QPL36" s="39"/>
      <c r="QPM36" s="39"/>
      <c r="QPN36" s="39"/>
      <c r="QPO36" s="40"/>
      <c r="QPP36" s="40"/>
      <c r="QPQ36" s="40"/>
      <c r="QPR36" s="40"/>
      <c r="QPS36" s="19"/>
      <c r="QPT36" s="19"/>
      <c r="QPU36" s="18"/>
      <c r="QPV36" s="18"/>
      <c r="QPW36" s="39"/>
      <c r="QPX36" s="39"/>
      <c r="QPY36" s="39"/>
      <c r="QPZ36" s="39"/>
      <c r="QQA36" s="40"/>
      <c r="QQB36" s="40"/>
      <c r="QQC36" s="40"/>
      <c r="QQD36" s="40"/>
      <c r="QQE36" s="19"/>
      <c r="QQF36" s="19"/>
      <c r="QQG36" s="18"/>
      <c r="QQH36" s="18"/>
      <c r="QQI36" s="39"/>
      <c r="QQJ36" s="39"/>
      <c r="QQK36" s="39"/>
      <c r="QQL36" s="39"/>
      <c r="QQM36" s="40"/>
      <c r="QQN36" s="40"/>
      <c r="QQO36" s="40"/>
      <c r="QQP36" s="40"/>
      <c r="QQQ36" s="19"/>
      <c r="QQR36" s="19"/>
      <c r="QQS36" s="18"/>
      <c r="QQT36" s="18"/>
      <c r="QQU36" s="39"/>
      <c r="QQV36" s="39"/>
      <c r="QQW36" s="39"/>
      <c r="QQX36" s="39"/>
      <c r="QQY36" s="40"/>
      <c r="QQZ36" s="40"/>
      <c r="QRA36" s="40"/>
      <c r="QRB36" s="40"/>
      <c r="QRC36" s="19"/>
      <c r="QRD36" s="19"/>
      <c r="QRE36" s="18"/>
      <c r="QRF36" s="18"/>
      <c r="QRG36" s="39"/>
      <c r="QRH36" s="39"/>
      <c r="QRI36" s="39"/>
      <c r="QRJ36" s="39"/>
      <c r="QRK36" s="40"/>
      <c r="QRL36" s="40"/>
      <c r="QRM36" s="40"/>
      <c r="QRN36" s="40"/>
      <c r="QRO36" s="19"/>
      <c r="QRP36" s="19"/>
      <c r="QRQ36" s="18"/>
      <c r="QRR36" s="18"/>
      <c r="QRS36" s="39"/>
      <c r="QRT36" s="39"/>
      <c r="QRU36" s="39"/>
      <c r="QRV36" s="39"/>
      <c r="QRW36" s="40"/>
      <c r="QRX36" s="40"/>
      <c r="QRY36" s="40"/>
      <c r="QRZ36" s="40"/>
      <c r="QSA36" s="19"/>
      <c r="QSB36" s="19"/>
      <c r="QSC36" s="18"/>
      <c r="QSD36" s="18"/>
      <c r="QSE36" s="39"/>
      <c r="QSF36" s="39"/>
      <c r="QSG36" s="39"/>
      <c r="QSH36" s="39"/>
      <c r="QSI36" s="40"/>
      <c r="QSJ36" s="40"/>
      <c r="QSK36" s="40"/>
      <c r="QSL36" s="40"/>
      <c r="QSM36" s="19"/>
      <c r="QSN36" s="19"/>
      <c r="QSO36" s="18"/>
      <c r="QSP36" s="18"/>
      <c r="QSQ36" s="39"/>
      <c r="QSR36" s="39"/>
      <c r="QSS36" s="39"/>
      <c r="QST36" s="39"/>
      <c r="QSU36" s="40"/>
      <c r="QSV36" s="40"/>
      <c r="QSW36" s="40"/>
      <c r="QSX36" s="40"/>
      <c r="QSY36" s="19"/>
      <c r="QSZ36" s="19"/>
      <c r="QTA36" s="18"/>
      <c r="QTB36" s="18"/>
      <c r="QTC36" s="39"/>
      <c r="QTD36" s="39"/>
      <c r="QTE36" s="39"/>
      <c r="QTF36" s="39"/>
      <c r="QTG36" s="40"/>
      <c r="QTH36" s="40"/>
      <c r="QTI36" s="40"/>
      <c r="QTJ36" s="40"/>
      <c r="QTK36" s="19"/>
      <c r="QTL36" s="19"/>
      <c r="QTM36" s="18"/>
      <c r="QTN36" s="18"/>
      <c r="QTO36" s="39"/>
      <c r="QTP36" s="39"/>
      <c r="QTQ36" s="39"/>
      <c r="QTR36" s="39"/>
      <c r="QTS36" s="40"/>
      <c r="QTT36" s="40"/>
      <c r="QTU36" s="40"/>
      <c r="QTV36" s="40"/>
      <c r="QTW36" s="19"/>
      <c r="QTX36" s="19"/>
      <c r="QTY36" s="18"/>
      <c r="QTZ36" s="18"/>
      <c r="QUA36" s="39"/>
      <c r="QUB36" s="39"/>
      <c r="QUC36" s="39"/>
      <c r="QUD36" s="39"/>
      <c r="QUE36" s="40"/>
      <c r="QUF36" s="40"/>
      <c r="QUG36" s="40"/>
      <c r="QUH36" s="40"/>
      <c r="QUI36" s="19"/>
      <c r="QUJ36" s="19"/>
      <c r="QUK36" s="18"/>
      <c r="QUL36" s="18"/>
      <c r="QUM36" s="39"/>
      <c r="QUN36" s="39"/>
      <c r="QUO36" s="39"/>
      <c r="QUP36" s="39"/>
      <c r="QUQ36" s="40"/>
      <c r="QUR36" s="40"/>
      <c r="QUS36" s="40"/>
      <c r="QUT36" s="40"/>
      <c r="QUU36" s="19"/>
      <c r="QUV36" s="19"/>
      <c r="QUW36" s="18"/>
      <c r="QUX36" s="18"/>
      <c r="QUY36" s="39"/>
      <c r="QUZ36" s="39"/>
      <c r="QVA36" s="39"/>
      <c r="QVB36" s="39"/>
      <c r="QVC36" s="40"/>
      <c r="QVD36" s="40"/>
      <c r="QVE36" s="40"/>
      <c r="QVF36" s="40"/>
      <c r="QVG36" s="19"/>
      <c r="QVH36" s="19"/>
      <c r="QVI36" s="18"/>
      <c r="QVJ36" s="18"/>
      <c r="QVK36" s="39"/>
      <c r="QVL36" s="39"/>
      <c r="QVM36" s="39"/>
      <c r="QVN36" s="39"/>
      <c r="QVO36" s="40"/>
      <c r="QVP36" s="40"/>
      <c r="QVQ36" s="40"/>
      <c r="QVR36" s="40"/>
      <c r="QVS36" s="19"/>
      <c r="QVT36" s="19"/>
      <c r="QVU36" s="18"/>
      <c r="QVV36" s="18"/>
      <c r="QVW36" s="39"/>
      <c r="QVX36" s="39"/>
      <c r="QVY36" s="39"/>
      <c r="QVZ36" s="39"/>
      <c r="QWA36" s="40"/>
      <c r="QWB36" s="40"/>
      <c r="QWC36" s="40"/>
      <c r="QWD36" s="40"/>
      <c r="QWE36" s="19"/>
      <c r="QWF36" s="19"/>
      <c r="QWG36" s="18"/>
      <c r="QWH36" s="18"/>
      <c r="QWI36" s="39"/>
      <c r="QWJ36" s="39"/>
      <c r="QWK36" s="39"/>
      <c r="QWL36" s="39"/>
      <c r="QWM36" s="40"/>
      <c r="QWN36" s="40"/>
      <c r="QWO36" s="40"/>
      <c r="QWP36" s="40"/>
      <c r="QWQ36" s="19"/>
      <c r="QWR36" s="19"/>
      <c r="QWS36" s="18"/>
      <c r="QWT36" s="18"/>
      <c r="QWU36" s="39"/>
      <c r="QWV36" s="39"/>
      <c r="QWW36" s="39"/>
      <c r="QWX36" s="39"/>
      <c r="QWY36" s="40"/>
      <c r="QWZ36" s="40"/>
      <c r="QXA36" s="40"/>
      <c r="QXB36" s="40"/>
      <c r="QXC36" s="19"/>
      <c r="QXD36" s="19"/>
      <c r="QXE36" s="18"/>
      <c r="QXF36" s="18"/>
      <c r="QXG36" s="39"/>
      <c r="QXH36" s="39"/>
      <c r="QXI36" s="39"/>
      <c r="QXJ36" s="39"/>
      <c r="QXK36" s="40"/>
      <c r="QXL36" s="40"/>
      <c r="QXM36" s="40"/>
      <c r="QXN36" s="40"/>
      <c r="QXO36" s="19"/>
      <c r="QXP36" s="19"/>
      <c r="QXQ36" s="18"/>
      <c r="QXR36" s="18"/>
      <c r="QXS36" s="39"/>
      <c r="QXT36" s="39"/>
      <c r="QXU36" s="39"/>
      <c r="QXV36" s="39"/>
      <c r="QXW36" s="40"/>
      <c r="QXX36" s="40"/>
      <c r="QXY36" s="40"/>
      <c r="QXZ36" s="40"/>
      <c r="QYA36" s="19"/>
      <c r="QYB36" s="19"/>
      <c r="QYC36" s="18"/>
      <c r="QYD36" s="18"/>
      <c r="QYE36" s="39"/>
      <c r="QYF36" s="39"/>
      <c r="QYG36" s="39"/>
      <c r="QYH36" s="39"/>
      <c r="QYI36" s="40"/>
      <c r="QYJ36" s="40"/>
      <c r="QYK36" s="40"/>
      <c r="QYL36" s="40"/>
      <c r="QYM36" s="19"/>
      <c r="QYN36" s="19"/>
      <c r="QYO36" s="18"/>
      <c r="QYP36" s="18"/>
      <c r="QYQ36" s="39"/>
      <c r="QYR36" s="39"/>
      <c r="QYS36" s="39"/>
      <c r="QYT36" s="39"/>
      <c r="QYU36" s="40"/>
      <c r="QYV36" s="40"/>
      <c r="QYW36" s="40"/>
      <c r="QYX36" s="40"/>
      <c r="QYY36" s="19"/>
      <c r="QYZ36" s="19"/>
      <c r="QZA36" s="18"/>
      <c r="QZB36" s="18"/>
      <c r="QZC36" s="39"/>
      <c r="QZD36" s="39"/>
      <c r="QZE36" s="39"/>
      <c r="QZF36" s="39"/>
      <c r="QZG36" s="40"/>
      <c r="QZH36" s="40"/>
      <c r="QZI36" s="40"/>
      <c r="QZJ36" s="40"/>
      <c r="QZK36" s="19"/>
      <c r="QZL36" s="19"/>
      <c r="QZM36" s="18"/>
      <c r="QZN36" s="18"/>
      <c r="QZO36" s="39"/>
      <c r="QZP36" s="39"/>
      <c r="QZQ36" s="39"/>
      <c r="QZR36" s="39"/>
      <c r="QZS36" s="40"/>
      <c r="QZT36" s="40"/>
      <c r="QZU36" s="40"/>
      <c r="QZV36" s="40"/>
      <c r="QZW36" s="19"/>
      <c r="QZX36" s="19"/>
      <c r="QZY36" s="18"/>
      <c r="QZZ36" s="18"/>
      <c r="RAA36" s="39"/>
      <c r="RAB36" s="39"/>
      <c r="RAC36" s="39"/>
      <c r="RAD36" s="39"/>
      <c r="RAE36" s="40"/>
      <c r="RAF36" s="40"/>
      <c r="RAG36" s="40"/>
      <c r="RAH36" s="40"/>
      <c r="RAI36" s="19"/>
      <c r="RAJ36" s="19"/>
      <c r="RAK36" s="18"/>
      <c r="RAL36" s="18"/>
      <c r="RAM36" s="39"/>
      <c r="RAN36" s="39"/>
      <c r="RAO36" s="39"/>
      <c r="RAP36" s="39"/>
      <c r="RAQ36" s="40"/>
      <c r="RAR36" s="40"/>
      <c r="RAS36" s="40"/>
      <c r="RAT36" s="40"/>
      <c r="RAU36" s="19"/>
      <c r="RAV36" s="19"/>
      <c r="RAW36" s="18"/>
      <c r="RAX36" s="18"/>
      <c r="RAY36" s="39"/>
      <c r="RAZ36" s="39"/>
      <c r="RBA36" s="39"/>
      <c r="RBB36" s="39"/>
      <c r="RBC36" s="40"/>
      <c r="RBD36" s="40"/>
      <c r="RBE36" s="40"/>
      <c r="RBF36" s="40"/>
      <c r="RBG36" s="19"/>
      <c r="RBH36" s="19"/>
      <c r="RBI36" s="18"/>
      <c r="RBJ36" s="18"/>
      <c r="RBK36" s="39"/>
      <c r="RBL36" s="39"/>
      <c r="RBM36" s="39"/>
      <c r="RBN36" s="39"/>
      <c r="RBO36" s="40"/>
      <c r="RBP36" s="40"/>
      <c r="RBQ36" s="40"/>
      <c r="RBR36" s="40"/>
      <c r="RBS36" s="19"/>
      <c r="RBT36" s="19"/>
      <c r="RBU36" s="18"/>
      <c r="RBV36" s="18"/>
      <c r="RBW36" s="39"/>
      <c r="RBX36" s="39"/>
      <c r="RBY36" s="39"/>
      <c r="RBZ36" s="39"/>
      <c r="RCA36" s="40"/>
      <c r="RCB36" s="40"/>
      <c r="RCC36" s="40"/>
      <c r="RCD36" s="40"/>
      <c r="RCE36" s="19"/>
      <c r="RCF36" s="19"/>
      <c r="RCG36" s="18"/>
      <c r="RCH36" s="18"/>
      <c r="RCI36" s="39"/>
      <c r="RCJ36" s="39"/>
      <c r="RCK36" s="39"/>
      <c r="RCL36" s="39"/>
      <c r="RCM36" s="40"/>
      <c r="RCN36" s="40"/>
      <c r="RCO36" s="40"/>
      <c r="RCP36" s="40"/>
      <c r="RCQ36" s="19"/>
      <c r="RCR36" s="19"/>
      <c r="RCS36" s="18"/>
      <c r="RCT36" s="18"/>
      <c r="RCU36" s="39"/>
      <c r="RCV36" s="39"/>
      <c r="RCW36" s="39"/>
      <c r="RCX36" s="39"/>
      <c r="RCY36" s="40"/>
      <c r="RCZ36" s="40"/>
      <c r="RDA36" s="40"/>
      <c r="RDB36" s="40"/>
      <c r="RDC36" s="19"/>
      <c r="RDD36" s="19"/>
      <c r="RDE36" s="18"/>
      <c r="RDF36" s="18"/>
      <c r="RDG36" s="39"/>
      <c r="RDH36" s="39"/>
      <c r="RDI36" s="39"/>
      <c r="RDJ36" s="39"/>
      <c r="RDK36" s="40"/>
      <c r="RDL36" s="40"/>
      <c r="RDM36" s="40"/>
      <c r="RDN36" s="40"/>
      <c r="RDO36" s="19"/>
      <c r="RDP36" s="19"/>
      <c r="RDQ36" s="18"/>
      <c r="RDR36" s="18"/>
      <c r="RDS36" s="39"/>
      <c r="RDT36" s="39"/>
      <c r="RDU36" s="39"/>
      <c r="RDV36" s="39"/>
      <c r="RDW36" s="40"/>
      <c r="RDX36" s="40"/>
      <c r="RDY36" s="40"/>
      <c r="RDZ36" s="40"/>
      <c r="REA36" s="19"/>
      <c r="REB36" s="19"/>
      <c r="REC36" s="18"/>
      <c r="RED36" s="18"/>
      <c r="REE36" s="39"/>
      <c r="REF36" s="39"/>
      <c r="REG36" s="39"/>
      <c r="REH36" s="39"/>
      <c r="REI36" s="40"/>
      <c r="REJ36" s="40"/>
      <c r="REK36" s="40"/>
      <c r="REL36" s="40"/>
      <c r="REM36" s="19"/>
      <c r="REN36" s="19"/>
      <c r="REO36" s="18"/>
      <c r="REP36" s="18"/>
      <c r="REQ36" s="39"/>
      <c r="RER36" s="39"/>
      <c r="RES36" s="39"/>
      <c r="RET36" s="39"/>
      <c r="REU36" s="40"/>
      <c r="REV36" s="40"/>
      <c r="REW36" s="40"/>
      <c r="REX36" s="40"/>
      <c r="REY36" s="19"/>
      <c r="REZ36" s="19"/>
      <c r="RFA36" s="18"/>
      <c r="RFB36" s="18"/>
      <c r="RFC36" s="39"/>
      <c r="RFD36" s="39"/>
      <c r="RFE36" s="39"/>
      <c r="RFF36" s="39"/>
      <c r="RFG36" s="40"/>
      <c r="RFH36" s="40"/>
      <c r="RFI36" s="40"/>
      <c r="RFJ36" s="40"/>
      <c r="RFK36" s="19"/>
      <c r="RFL36" s="19"/>
      <c r="RFM36" s="18"/>
      <c r="RFN36" s="18"/>
      <c r="RFO36" s="39"/>
      <c r="RFP36" s="39"/>
      <c r="RFQ36" s="39"/>
      <c r="RFR36" s="39"/>
      <c r="RFS36" s="40"/>
      <c r="RFT36" s="40"/>
      <c r="RFU36" s="40"/>
      <c r="RFV36" s="40"/>
      <c r="RFW36" s="19"/>
      <c r="RFX36" s="19"/>
      <c r="RFY36" s="18"/>
      <c r="RFZ36" s="18"/>
      <c r="RGA36" s="39"/>
      <c r="RGB36" s="39"/>
      <c r="RGC36" s="39"/>
      <c r="RGD36" s="39"/>
      <c r="RGE36" s="40"/>
      <c r="RGF36" s="40"/>
      <c r="RGG36" s="40"/>
      <c r="RGH36" s="40"/>
      <c r="RGI36" s="19"/>
      <c r="RGJ36" s="19"/>
      <c r="RGK36" s="18"/>
      <c r="RGL36" s="18"/>
      <c r="RGM36" s="39"/>
      <c r="RGN36" s="39"/>
      <c r="RGO36" s="39"/>
      <c r="RGP36" s="39"/>
      <c r="RGQ36" s="40"/>
      <c r="RGR36" s="40"/>
      <c r="RGS36" s="40"/>
      <c r="RGT36" s="40"/>
      <c r="RGU36" s="19"/>
      <c r="RGV36" s="19"/>
      <c r="RGW36" s="18"/>
      <c r="RGX36" s="18"/>
      <c r="RGY36" s="39"/>
      <c r="RGZ36" s="39"/>
      <c r="RHA36" s="39"/>
      <c r="RHB36" s="39"/>
      <c r="RHC36" s="40"/>
      <c r="RHD36" s="40"/>
      <c r="RHE36" s="40"/>
      <c r="RHF36" s="40"/>
      <c r="RHG36" s="19"/>
      <c r="RHH36" s="19"/>
      <c r="RHI36" s="18"/>
      <c r="RHJ36" s="18"/>
      <c r="RHK36" s="39"/>
      <c r="RHL36" s="39"/>
      <c r="RHM36" s="39"/>
      <c r="RHN36" s="39"/>
      <c r="RHO36" s="40"/>
      <c r="RHP36" s="40"/>
      <c r="RHQ36" s="40"/>
      <c r="RHR36" s="40"/>
      <c r="RHS36" s="19"/>
      <c r="RHT36" s="19"/>
      <c r="RHU36" s="18"/>
      <c r="RHV36" s="18"/>
      <c r="RHW36" s="39"/>
      <c r="RHX36" s="39"/>
      <c r="RHY36" s="39"/>
      <c r="RHZ36" s="39"/>
      <c r="RIA36" s="40"/>
      <c r="RIB36" s="40"/>
      <c r="RIC36" s="40"/>
      <c r="RID36" s="40"/>
      <c r="RIE36" s="19"/>
      <c r="RIF36" s="19"/>
      <c r="RIG36" s="18"/>
      <c r="RIH36" s="18"/>
      <c r="RII36" s="39"/>
      <c r="RIJ36" s="39"/>
      <c r="RIK36" s="39"/>
      <c r="RIL36" s="39"/>
      <c r="RIM36" s="40"/>
      <c r="RIN36" s="40"/>
      <c r="RIO36" s="40"/>
      <c r="RIP36" s="40"/>
      <c r="RIQ36" s="19"/>
      <c r="RIR36" s="19"/>
      <c r="RIS36" s="18"/>
      <c r="RIT36" s="18"/>
      <c r="RIU36" s="39"/>
      <c r="RIV36" s="39"/>
      <c r="RIW36" s="39"/>
      <c r="RIX36" s="39"/>
      <c r="RIY36" s="40"/>
      <c r="RIZ36" s="40"/>
      <c r="RJA36" s="40"/>
      <c r="RJB36" s="40"/>
      <c r="RJC36" s="19"/>
      <c r="RJD36" s="19"/>
      <c r="RJE36" s="18"/>
      <c r="RJF36" s="18"/>
      <c r="RJG36" s="39"/>
      <c r="RJH36" s="39"/>
      <c r="RJI36" s="39"/>
      <c r="RJJ36" s="39"/>
      <c r="RJK36" s="40"/>
      <c r="RJL36" s="40"/>
      <c r="RJM36" s="40"/>
      <c r="RJN36" s="40"/>
      <c r="RJO36" s="19"/>
      <c r="RJP36" s="19"/>
      <c r="RJQ36" s="18"/>
      <c r="RJR36" s="18"/>
      <c r="RJS36" s="39"/>
      <c r="RJT36" s="39"/>
      <c r="RJU36" s="39"/>
      <c r="RJV36" s="39"/>
      <c r="RJW36" s="40"/>
      <c r="RJX36" s="40"/>
      <c r="RJY36" s="40"/>
      <c r="RJZ36" s="40"/>
      <c r="RKA36" s="19"/>
      <c r="RKB36" s="19"/>
      <c r="RKC36" s="18"/>
      <c r="RKD36" s="18"/>
      <c r="RKE36" s="39"/>
      <c r="RKF36" s="39"/>
      <c r="RKG36" s="39"/>
      <c r="RKH36" s="39"/>
      <c r="RKI36" s="40"/>
      <c r="RKJ36" s="40"/>
      <c r="RKK36" s="40"/>
      <c r="RKL36" s="40"/>
      <c r="RKM36" s="19"/>
      <c r="RKN36" s="19"/>
      <c r="RKO36" s="18"/>
      <c r="RKP36" s="18"/>
      <c r="RKQ36" s="39"/>
      <c r="RKR36" s="39"/>
      <c r="RKS36" s="39"/>
      <c r="RKT36" s="39"/>
      <c r="RKU36" s="40"/>
      <c r="RKV36" s="40"/>
      <c r="RKW36" s="40"/>
      <c r="RKX36" s="40"/>
      <c r="RKY36" s="19"/>
      <c r="RKZ36" s="19"/>
      <c r="RLA36" s="18"/>
      <c r="RLB36" s="18"/>
      <c r="RLC36" s="39"/>
      <c r="RLD36" s="39"/>
      <c r="RLE36" s="39"/>
      <c r="RLF36" s="39"/>
      <c r="RLG36" s="40"/>
      <c r="RLH36" s="40"/>
      <c r="RLI36" s="40"/>
      <c r="RLJ36" s="40"/>
      <c r="RLK36" s="19"/>
      <c r="RLL36" s="19"/>
      <c r="RLM36" s="18"/>
      <c r="RLN36" s="18"/>
      <c r="RLO36" s="39"/>
      <c r="RLP36" s="39"/>
      <c r="RLQ36" s="39"/>
      <c r="RLR36" s="39"/>
      <c r="RLS36" s="40"/>
      <c r="RLT36" s="40"/>
      <c r="RLU36" s="40"/>
      <c r="RLV36" s="40"/>
      <c r="RLW36" s="19"/>
      <c r="RLX36" s="19"/>
      <c r="RLY36" s="18"/>
      <c r="RLZ36" s="18"/>
      <c r="RMA36" s="39"/>
      <c r="RMB36" s="39"/>
      <c r="RMC36" s="39"/>
      <c r="RMD36" s="39"/>
      <c r="RME36" s="40"/>
      <c r="RMF36" s="40"/>
      <c r="RMG36" s="40"/>
      <c r="RMH36" s="40"/>
      <c r="RMI36" s="19"/>
      <c r="RMJ36" s="19"/>
      <c r="RMK36" s="18"/>
      <c r="RML36" s="18"/>
      <c r="RMM36" s="39"/>
      <c r="RMN36" s="39"/>
      <c r="RMO36" s="39"/>
      <c r="RMP36" s="39"/>
      <c r="RMQ36" s="40"/>
      <c r="RMR36" s="40"/>
      <c r="RMS36" s="40"/>
      <c r="RMT36" s="40"/>
      <c r="RMU36" s="19"/>
      <c r="RMV36" s="19"/>
      <c r="RMW36" s="18"/>
      <c r="RMX36" s="18"/>
      <c r="RMY36" s="39"/>
      <c r="RMZ36" s="39"/>
      <c r="RNA36" s="39"/>
      <c r="RNB36" s="39"/>
      <c r="RNC36" s="40"/>
      <c r="RND36" s="40"/>
      <c r="RNE36" s="40"/>
      <c r="RNF36" s="40"/>
      <c r="RNG36" s="19"/>
      <c r="RNH36" s="19"/>
      <c r="RNI36" s="18"/>
      <c r="RNJ36" s="18"/>
      <c r="RNK36" s="39"/>
      <c r="RNL36" s="39"/>
      <c r="RNM36" s="39"/>
      <c r="RNN36" s="39"/>
      <c r="RNO36" s="40"/>
      <c r="RNP36" s="40"/>
      <c r="RNQ36" s="40"/>
      <c r="RNR36" s="40"/>
      <c r="RNS36" s="19"/>
      <c r="RNT36" s="19"/>
      <c r="RNU36" s="18"/>
      <c r="RNV36" s="18"/>
      <c r="RNW36" s="39"/>
      <c r="RNX36" s="39"/>
      <c r="RNY36" s="39"/>
      <c r="RNZ36" s="39"/>
      <c r="ROA36" s="40"/>
      <c r="ROB36" s="40"/>
      <c r="ROC36" s="40"/>
      <c r="ROD36" s="40"/>
      <c r="ROE36" s="19"/>
      <c r="ROF36" s="19"/>
      <c r="ROG36" s="18"/>
      <c r="ROH36" s="18"/>
      <c r="ROI36" s="39"/>
      <c r="ROJ36" s="39"/>
      <c r="ROK36" s="39"/>
      <c r="ROL36" s="39"/>
      <c r="ROM36" s="40"/>
      <c r="RON36" s="40"/>
      <c r="ROO36" s="40"/>
      <c r="ROP36" s="40"/>
      <c r="ROQ36" s="19"/>
      <c r="ROR36" s="19"/>
      <c r="ROS36" s="18"/>
      <c r="ROT36" s="18"/>
      <c r="ROU36" s="39"/>
      <c r="ROV36" s="39"/>
      <c r="ROW36" s="39"/>
      <c r="ROX36" s="39"/>
      <c r="ROY36" s="40"/>
      <c r="ROZ36" s="40"/>
      <c r="RPA36" s="40"/>
      <c r="RPB36" s="40"/>
      <c r="RPC36" s="19"/>
      <c r="RPD36" s="19"/>
      <c r="RPE36" s="18"/>
      <c r="RPF36" s="18"/>
      <c r="RPG36" s="39"/>
      <c r="RPH36" s="39"/>
      <c r="RPI36" s="39"/>
      <c r="RPJ36" s="39"/>
      <c r="RPK36" s="40"/>
      <c r="RPL36" s="40"/>
      <c r="RPM36" s="40"/>
      <c r="RPN36" s="40"/>
      <c r="RPO36" s="19"/>
      <c r="RPP36" s="19"/>
      <c r="RPQ36" s="18"/>
      <c r="RPR36" s="18"/>
      <c r="RPS36" s="39"/>
      <c r="RPT36" s="39"/>
      <c r="RPU36" s="39"/>
      <c r="RPV36" s="39"/>
      <c r="RPW36" s="40"/>
      <c r="RPX36" s="40"/>
      <c r="RPY36" s="40"/>
      <c r="RPZ36" s="40"/>
      <c r="RQA36" s="19"/>
      <c r="RQB36" s="19"/>
      <c r="RQC36" s="18"/>
      <c r="RQD36" s="18"/>
      <c r="RQE36" s="39"/>
      <c r="RQF36" s="39"/>
      <c r="RQG36" s="39"/>
      <c r="RQH36" s="39"/>
      <c r="RQI36" s="40"/>
      <c r="RQJ36" s="40"/>
      <c r="RQK36" s="40"/>
      <c r="RQL36" s="40"/>
      <c r="RQM36" s="19"/>
      <c r="RQN36" s="19"/>
      <c r="RQO36" s="18"/>
      <c r="RQP36" s="18"/>
      <c r="RQQ36" s="39"/>
      <c r="RQR36" s="39"/>
      <c r="RQS36" s="39"/>
      <c r="RQT36" s="39"/>
      <c r="RQU36" s="40"/>
      <c r="RQV36" s="40"/>
      <c r="RQW36" s="40"/>
      <c r="RQX36" s="40"/>
      <c r="RQY36" s="19"/>
      <c r="RQZ36" s="19"/>
      <c r="RRA36" s="18"/>
      <c r="RRB36" s="18"/>
      <c r="RRC36" s="39"/>
      <c r="RRD36" s="39"/>
      <c r="RRE36" s="39"/>
      <c r="RRF36" s="39"/>
      <c r="RRG36" s="40"/>
      <c r="RRH36" s="40"/>
      <c r="RRI36" s="40"/>
      <c r="RRJ36" s="40"/>
      <c r="RRK36" s="19"/>
      <c r="RRL36" s="19"/>
      <c r="RRM36" s="18"/>
      <c r="RRN36" s="18"/>
      <c r="RRO36" s="39"/>
      <c r="RRP36" s="39"/>
      <c r="RRQ36" s="39"/>
      <c r="RRR36" s="39"/>
      <c r="RRS36" s="40"/>
      <c r="RRT36" s="40"/>
      <c r="RRU36" s="40"/>
      <c r="RRV36" s="40"/>
      <c r="RRW36" s="19"/>
      <c r="RRX36" s="19"/>
      <c r="RRY36" s="18"/>
      <c r="RRZ36" s="18"/>
      <c r="RSA36" s="39"/>
      <c r="RSB36" s="39"/>
      <c r="RSC36" s="39"/>
      <c r="RSD36" s="39"/>
      <c r="RSE36" s="40"/>
      <c r="RSF36" s="40"/>
      <c r="RSG36" s="40"/>
      <c r="RSH36" s="40"/>
      <c r="RSI36" s="19"/>
      <c r="RSJ36" s="19"/>
      <c r="RSK36" s="18"/>
      <c r="RSL36" s="18"/>
      <c r="RSM36" s="39"/>
      <c r="RSN36" s="39"/>
      <c r="RSO36" s="39"/>
      <c r="RSP36" s="39"/>
      <c r="RSQ36" s="40"/>
      <c r="RSR36" s="40"/>
      <c r="RSS36" s="40"/>
      <c r="RST36" s="40"/>
      <c r="RSU36" s="19"/>
      <c r="RSV36" s="19"/>
      <c r="RSW36" s="18"/>
      <c r="RSX36" s="18"/>
      <c r="RSY36" s="39"/>
      <c r="RSZ36" s="39"/>
      <c r="RTA36" s="39"/>
      <c r="RTB36" s="39"/>
      <c r="RTC36" s="40"/>
      <c r="RTD36" s="40"/>
      <c r="RTE36" s="40"/>
      <c r="RTF36" s="40"/>
      <c r="RTG36" s="19"/>
      <c r="RTH36" s="19"/>
      <c r="RTI36" s="18"/>
      <c r="RTJ36" s="18"/>
      <c r="RTK36" s="39"/>
      <c r="RTL36" s="39"/>
      <c r="RTM36" s="39"/>
      <c r="RTN36" s="39"/>
      <c r="RTO36" s="40"/>
      <c r="RTP36" s="40"/>
      <c r="RTQ36" s="40"/>
      <c r="RTR36" s="40"/>
      <c r="RTS36" s="19"/>
      <c r="RTT36" s="19"/>
      <c r="RTU36" s="18"/>
      <c r="RTV36" s="18"/>
      <c r="RTW36" s="39"/>
      <c r="RTX36" s="39"/>
      <c r="RTY36" s="39"/>
      <c r="RTZ36" s="39"/>
      <c r="RUA36" s="40"/>
      <c r="RUB36" s="40"/>
      <c r="RUC36" s="40"/>
      <c r="RUD36" s="40"/>
      <c r="RUE36" s="19"/>
      <c r="RUF36" s="19"/>
      <c r="RUG36" s="18"/>
      <c r="RUH36" s="18"/>
      <c r="RUI36" s="39"/>
      <c r="RUJ36" s="39"/>
      <c r="RUK36" s="39"/>
      <c r="RUL36" s="39"/>
      <c r="RUM36" s="40"/>
      <c r="RUN36" s="40"/>
      <c r="RUO36" s="40"/>
      <c r="RUP36" s="40"/>
      <c r="RUQ36" s="19"/>
      <c r="RUR36" s="19"/>
      <c r="RUS36" s="18"/>
      <c r="RUT36" s="18"/>
      <c r="RUU36" s="39"/>
      <c r="RUV36" s="39"/>
      <c r="RUW36" s="39"/>
      <c r="RUX36" s="39"/>
      <c r="RUY36" s="40"/>
      <c r="RUZ36" s="40"/>
      <c r="RVA36" s="40"/>
      <c r="RVB36" s="40"/>
      <c r="RVC36" s="19"/>
      <c r="RVD36" s="19"/>
      <c r="RVE36" s="18"/>
      <c r="RVF36" s="18"/>
      <c r="RVG36" s="39"/>
      <c r="RVH36" s="39"/>
      <c r="RVI36" s="39"/>
      <c r="RVJ36" s="39"/>
      <c r="RVK36" s="40"/>
      <c r="RVL36" s="40"/>
      <c r="RVM36" s="40"/>
      <c r="RVN36" s="40"/>
      <c r="RVO36" s="19"/>
      <c r="RVP36" s="19"/>
      <c r="RVQ36" s="18"/>
      <c r="RVR36" s="18"/>
      <c r="RVS36" s="39"/>
      <c r="RVT36" s="39"/>
      <c r="RVU36" s="39"/>
      <c r="RVV36" s="39"/>
      <c r="RVW36" s="40"/>
      <c r="RVX36" s="40"/>
      <c r="RVY36" s="40"/>
      <c r="RVZ36" s="40"/>
      <c r="RWA36" s="19"/>
      <c r="RWB36" s="19"/>
      <c r="RWC36" s="18"/>
      <c r="RWD36" s="18"/>
      <c r="RWE36" s="39"/>
      <c r="RWF36" s="39"/>
      <c r="RWG36" s="39"/>
      <c r="RWH36" s="39"/>
      <c r="RWI36" s="40"/>
      <c r="RWJ36" s="40"/>
      <c r="RWK36" s="40"/>
      <c r="RWL36" s="40"/>
      <c r="RWM36" s="19"/>
      <c r="RWN36" s="19"/>
      <c r="RWO36" s="18"/>
      <c r="RWP36" s="18"/>
      <c r="RWQ36" s="39"/>
      <c r="RWR36" s="39"/>
      <c r="RWS36" s="39"/>
      <c r="RWT36" s="39"/>
      <c r="RWU36" s="40"/>
      <c r="RWV36" s="40"/>
      <c r="RWW36" s="40"/>
      <c r="RWX36" s="40"/>
      <c r="RWY36" s="19"/>
      <c r="RWZ36" s="19"/>
      <c r="RXA36" s="18"/>
      <c r="RXB36" s="18"/>
      <c r="RXC36" s="39"/>
      <c r="RXD36" s="39"/>
      <c r="RXE36" s="39"/>
      <c r="RXF36" s="39"/>
      <c r="RXG36" s="40"/>
      <c r="RXH36" s="40"/>
      <c r="RXI36" s="40"/>
      <c r="RXJ36" s="40"/>
      <c r="RXK36" s="19"/>
      <c r="RXL36" s="19"/>
      <c r="RXM36" s="18"/>
      <c r="RXN36" s="18"/>
      <c r="RXO36" s="39"/>
      <c r="RXP36" s="39"/>
      <c r="RXQ36" s="39"/>
      <c r="RXR36" s="39"/>
      <c r="RXS36" s="40"/>
      <c r="RXT36" s="40"/>
      <c r="RXU36" s="40"/>
      <c r="RXV36" s="40"/>
      <c r="RXW36" s="19"/>
      <c r="RXX36" s="19"/>
      <c r="RXY36" s="18"/>
      <c r="RXZ36" s="18"/>
      <c r="RYA36" s="39"/>
      <c r="RYB36" s="39"/>
      <c r="RYC36" s="39"/>
      <c r="RYD36" s="39"/>
      <c r="RYE36" s="40"/>
      <c r="RYF36" s="40"/>
      <c r="RYG36" s="40"/>
      <c r="RYH36" s="40"/>
      <c r="RYI36" s="19"/>
      <c r="RYJ36" s="19"/>
      <c r="RYK36" s="18"/>
      <c r="RYL36" s="18"/>
      <c r="RYM36" s="39"/>
      <c r="RYN36" s="39"/>
      <c r="RYO36" s="39"/>
      <c r="RYP36" s="39"/>
      <c r="RYQ36" s="40"/>
      <c r="RYR36" s="40"/>
      <c r="RYS36" s="40"/>
      <c r="RYT36" s="40"/>
      <c r="RYU36" s="19"/>
      <c r="RYV36" s="19"/>
      <c r="RYW36" s="18"/>
      <c r="RYX36" s="18"/>
      <c r="RYY36" s="39"/>
      <c r="RYZ36" s="39"/>
      <c r="RZA36" s="39"/>
      <c r="RZB36" s="39"/>
      <c r="RZC36" s="40"/>
      <c r="RZD36" s="40"/>
      <c r="RZE36" s="40"/>
      <c r="RZF36" s="40"/>
      <c r="RZG36" s="19"/>
      <c r="RZH36" s="19"/>
      <c r="RZI36" s="18"/>
      <c r="RZJ36" s="18"/>
      <c r="RZK36" s="39"/>
      <c r="RZL36" s="39"/>
      <c r="RZM36" s="39"/>
      <c r="RZN36" s="39"/>
      <c r="RZO36" s="40"/>
      <c r="RZP36" s="40"/>
      <c r="RZQ36" s="40"/>
      <c r="RZR36" s="40"/>
      <c r="RZS36" s="19"/>
      <c r="RZT36" s="19"/>
      <c r="RZU36" s="18"/>
      <c r="RZV36" s="18"/>
      <c r="RZW36" s="39"/>
      <c r="RZX36" s="39"/>
      <c r="RZY36" s="39"/>
      <c r="RZZ36" s="39"/>
      <c r="SAA36" s="40"/>
      <c r="SAB36" s="40"/>
      <c r="SAC36" s="40"/>
      <c r="SAD36" s="40"/>
      <c r="SAE36" s="19"/>
      <c r="SAF36" s="19"/>
      <c r="SAG36" s="18"/>
      <c r="SAH36" s="18"/>
      <c r="SAI36" s="39"/>
      <c r="SAJ36" s="39"/>
      <c r="SAK36" s="39"/>
      <c r="SAL36" s="39"/>
      <c r="SAM36" s="40"/>
      <c r="SAN36" s="40"/>
      <c r="SAO36" s="40"/>
      <c r="SAP36" s="40"/>
      <c r="SAQ36" s="19"/>
      <c r="SAR36" s="19"/>
      <c r="SAS36" s="18"/>
      <c r="SAT36" s="18"/>
      <c r="SAU36" s="39"/>
      <c r="SAV36" s="39"/>
      <c r="SAW36" s="39"/>
      <c r="SAX36" s="39"/>
      <c r="SAY36" s="40"/>
      <c r="SAZ36" s="40"/>
      <c r="SBA36" s="40"/>
      <c r="SBB36" s="40"/>
      <c r="SBC36" s="19"/>
      <c r="SBD36" s="19"/>
      <c r="SBE36" s="18"/>
      <c r="SBF36" s="18"/>
      <c r="SBG36" s="39"/>
      <c r="SBH36" s="39"/>
      <c r="SBI36" s="39"/>
      <c r="SBJ36" s="39"/>
      <c r="SBK36" s="40"/>
      <c r="SBL36" s="40"/>
      <c r="SBM36" s="40"/>
      <c r="SBN36" s="40"/>
      <c r="SBO36" s="19"/>
      <c r="SBP36" s="19"/>
      <c r="SBQ36" s="18"/>
      <c r="SBR36" s="18"/>
      <c r="SBS36" s="39"/>
      <c r="SBT36" s="39"/>
      <c r="SBU36" s="39"/>
      <c r="SBV36" s="39"/>
      <c r="SBW36" s="40"/>
      <c r="SBX36" s="40"/>
      <c r="SBY36" s="40"/>
      <c r="SBZ36" s="40"/>
      <c r="SCA36" s="19"/>
      <c r="SCB36" s="19"/>
      <c r="SCC36" s="18"/>
      <c r="SCD36" s="18"/>
      <c r="SCE36" s="39"/>
      <c r="SCF36" s="39"/>
      <c r="SCG36" s="39"/>
      <c r="SCH36" s="39"/>
      <c r="SCI36" s="40"/>
      <c r="SCJ36" s="40"/>
      <c r="SCK36" s="40"/>
      <c r="SCL36" s="40"/>
      <c r="SCM36" s="19"/>
      <c r="SCN36" s="19"/>
      <c r="SCO36" s="18"/>
      <c r="SCP36" s="18"/>
      <c r="SCQ36" s="39"/>
      <c r="SCR36" s="39"/>
      <c r="SCS36" s="39"/>
      <c r="SCT36" s="39"/>
      <c r="SCU36" s="40"/>
      <c r="SCV36" s="40"/>
      <c r="SCW36" s="40"/>
      <c r="SCX36" s="40"/>
      <c r="SCY36" s="19"/>
      <c r="SCZ36" s="19"/>
      <c r="SDA36" s="18"/>
      <c r="SDB36" s="18"/>
      <c r="SDC36" s="39"/>
      <c r="SDD36" s="39"/>
      <c r="SDE36" s="39"/>
      <c r="SDF36" s="39"/>
      <c r="SDG36" s="40"/>
      <c r="SDH36" s="40"/>
      <c r="SDI36" s="40"/>
      <c r="SDJ36" s="40"/>
      <c r="SDK36" s="19"/>
      <c r="SDL36" s="19"/>
      <c r="SDM36" s="18"/>
      <c r="SDN36" s="18"/>
      <c r="SDO36" s="39"/>
      <c r="SDP36" s="39"/>
      <c r="SDQ36" s="39"/>
      <c r="SDR36" s="39"/>
      <c r="SDS36" s="40"/>
      <c r="SDT36" s="40"/>
      <c r="SDU36" s="40"/>
      <c r="SDV36" s="40"/>
      <c r="SDW36" s="19"/>
      <c r="SDX36" s="19"/>
      <c r="SDY36" s="18"/>
      <c r="SDZ36" s="18"/>
      <c r="SEA36" s="39"/>
      <c r="SEB36" s="39"/>
      <c r="SEC36" s="39"/>
      <c r="SED36" s="39"/>
      <c r="SEE36" s="40"/>
      <c r="SEF36" s="40"/>
      <c r="SEG36" s="40"/>
      <c r="SEH36" s="40"/>
      <c r="SEI36" s="19"/>
      <c r="SEJ36" s="19"/>
      <c r="SEK36" s="18"/>
      <c r="SEL36" s="18"/>
      <c r="SEM36" s="39"/>
      <c r="SEN36" s="39"/>
      <c r="SEO36" s="39"/>
      <c r="SEP36" s="39"/>
      <c r="SEQ36" s="40"/>
      <c r="SER36" s="40"/>
      <c r="SES36" s="40"/>
      <c r="SET36" s="40"/>
      <c r="SEU36" s="19"/>
      <c r="SEV36" s="19"/>
      <c r="SEW36" s="18"/>
      <c r="SEX36" s="18"/>
      <c r="SEY36" s="39"/>
      <c r="SEZ36" s="39"/>
      <c r="SFA36" s="39"/>
      <c r="SFB36" s="39"/>
      <c r="SFC36" s="40"/>
      <c r="SFD36" s="40"/>
      <c r="SFE36" s="40"/>
      <c r="SFF36" s="40"/>
      <c r="SFG36" s="19"/>
      <c r="SFH36" s="19"/>
      <c r="SFI36" s="18"/>
      <c r="SFJ36" s="18"/>
      <c r="SFK36" s="39"/>
      <c r="SFL36" s="39"/>
      <c r="SFM36" s="39"/>
      <c r="SFN36" s="39"/>
      <c r="SFO36" s="40"/>
      <c r="SFP36" s="40"/>
      <c r="SFQ36" s="40"/>
      <c r="SFR36" s="40"/>
      <c r="SFS36" s="19"/>
      <c r="SFT36" s="19"/>
      <c r="SFU36" s="18"/>
      <c r="SFV36" s="18"/>
      <c r="SFW36" s="39"/>
      <c r="SFX36" s="39"/>
      <c r="SFY36" s="39"/>
      <c r="SFZ36" s="39"/>
      <c r="SGA36" s="40"/>
      <c r="SGB36" s="40"/>
      <c r="SGC36" s="40"/>
      <c r="SGD36" s="40"/>
      <c r="SGE36" s="19"/>
      <c r="SGF36" s="19"/>
      <c r="SGG36" s="18"/>
      <c r="SGH36" s="18"/>
      <c r="SGI36" s="39"/>
      <c r="SGJ36" s="39"/>
      <c r="SGK36" s="39"/>
      <c r="SGL36" s="39"/>
      <c r="SGM36" s="40"/>
      <c r="SGN36" s="40"/>
      <c r="SGO36" s="40"/>
      <c r="SGP36" s="40"/>
      <c r="SGQ36" s="19"/>
      <c r="SGR36" s="19"/>
      <c r="SGS36" s="18"/>
      <c r="SGT36" s="18"/>
      <c r="SGU36" s="39"/>
      <c r="SGV36" s="39"/>
      <c r="SGW36" s="39"/>
      <c r="SGX36" s="39"/>
      <c r="SGY36" s="40"/>
      <c r="SGZ36" s="40"/>
      <c r="SHA36" s="40"/>
      <c r="SHB36" s="40"/>
      <c r="SHC36" s="19"/>
      <c r="SHD36" s="19"/>
      <c r="SHE36" s="18"/>
      <c r="SHF36" s="18"/>
      <c r="SHG36" s="39"/>
      <c r="SHH36" s="39"/>
      <c r="SHI36" s="39"/>
      <c r="SHJ36" s="39"/>
      <c r="SHK36" s="40"/>
      <c r="SHL36" s="40"/>
      <c r="SHM36" s="40"/>
      <c r="SHN36" s="40"/>
      <c r="SHO36" s="19"/>
      <c r="SHP36" s="19"/>
      <c r="SHQ36" s="18"/>
      <c r="SHR36" s="18"/>
      <c r="SHS36" s="39"/>
      <c r="SHT36" s="39"/>
      <c r="SHU36" s="39"/>
      <c r="SHV36" s="39"/>
      <c r="SHW36" s="40"/>
      <c r="SHX36" s="40"/>
      <c r="SHY36" s="40"/>
      <c r="SHZ36" s="40"/>
      <c r="SIA36" s="19"/>
      <c r="SIB36" s="19"/>
      <c r="SIC36" s="18"/>
      <c r="SID36" s="18"/>
      <c r="SIE36" s="39"/>
      <c r="SIF36" s="39"/>
      <c r="SIG36" s="39"/>
      <c r="SIH36" s="39"/>
      <c r="SII36" s="40"/>
      <c r="SIJ36" s="40"/>
      <c r="SIK36" s="40"/>
      <c r="SIL36" s="40"/>
      <c r="SIM36" s="19"/>
      <c r="SIN36" s="19"/>
      <c r="SIO36" s="18"/>
      <c r="SIP36" s="18"/>
      <c r="SIQ36" s="39"/>
      <c r="SIR36" s="39"/>
      <c r="SIS36" s="39"/>
      <c r="SIT36" s="39"/>
      <c r="SIU36" s="40"/>
      <c r="SIV36" s="40"/>
      <c r="SIW36" s="40"/>
      <c r="SIX36" s="40"/>
      <c r="SIY36" s="19"/>
      <c r="SIZ36" s="19"/>
      <c r="SJA36" s="18"/>
      <c r="SJB36" s="18"/>
      <c r="SJC36" s="39"/>
      <c r="SJD36" s="39"/>
      <c r="SJE36" s="39"/>
      <c r="SJF36" s="39"/>
      <c r="SJG36" s="40"/>
      <c r="SJH36" s="40"/>
      <c r="SJI36" s="40"/>
      <c r="SJJ36" s="40"/>
      <c r="SJK36" s="19"/>
      <c r="SJL36" s="19"/>
      <c r="SJM36" s="18"/>
      <c r="SJN36" s="18"/>
      <c r="SJO36" s="39"/>
      <c r="SJP36" s="39"/>
      <c r="SJQ36" s="39"/>
      <c r="SJR36" s="39"/>
      <c r="SJS36" s="40"/>
      <c r="SJT36" s="40"/>
      <c r="SJU36" s="40"/>
      <c r="SJV36" s="40"/>
      <c r="SJW36" s="19"/>
      <c r="SJX36" s="19"/>
      <c r="SJY36" s="18"/>
      <c r="SJZ36" s="18"/>
      <c r="SKA36" s="39"/>
      <c r="SKB36" s="39"/>
      <c r="SKC36" s="39"/>
      <c r="SKD36" s="39"/>
      <c r="SKE36" s="40"/>
      <c r="SKF36" s="40"/>
      <c r="SKG36" s="40"/>
      <c r="SKH36" s="40"/>
      <c r="SKI36" s="19"/>
      <c r="SKJ36" s="19"/>
      <c r="SKK36" s="18"/>
      <c r="SKL36" s="18"/>
      <c r="SKM36" s="39"/>
      <c r="SKN36" s="39"/>
      <c r="SKO36" s="39"/>
      <c r="SKP36" s="39"/>
      <c r="SKQ36" s="40"/>
      <c r="SKR36" s="40"/>
      <c r="SKS36" s="40"/>
      <c r="SKT36" s="40"/>
      <c r="SKU36" s="19"/>
      <c r="SKV36" s="19"/>
      <c r="SKW36" s="18"/>
      <c r="SKX36" s="18"/>
      <c r="SKY36" s="39"/>
      <c r="SKZ36" s="39"/>
      <c r="SLA36" s="39"/>
      <c r="SLB36" s="39"/>
      <c r="SLC36" s="40"/>
      <c r="SLD36" s="40"/>
      <c r="SLE36" s="40"/>
      <c r="SLF36" s="40"/>
      <c r="SLG36" s="19"/>
      <c r="SLH36" s="19"/>
      <c r="SLI36" s="18"/>
      <c r="SLJ36" s="18"/>
      <c r="SLK36" s="39"/>
      <c r="SLL36" s="39"/>
      <c r="SLM36" s="39"/>
      <c r="SLN36" s="39"/>
      <c r="SLO36" s="40"/>
      <c r="SLP36" s="40"/>
      <c r="SLQ36" s="40"/>
      <c r="SLR36" s="40"/>
      <c r="SLS36" s="19"/>
      <c r="SLT36" s="19"/>
      <c r="SLU36" s="18"/>
      <c r="SLV36" s="18"/>
      <c r="SLW36" s="39"/>
      <c r="SLX36" s="39"/>
      <c r="SLY36" s="39"/>
      <c r="SLZ36" s="39"/>
      <c r="SMA36" s="40"/>
      <c r="SMB36" s="40"/>
      <c r="SMC36" s="40"/>
      <c r="SMD36" s="40"/>
      <c r="SME36" s="19"/>
      <c r="SMF36" s="19"/>
      <c r="SMG36" s="18"/>
      <c r="SMH36" s="18"/>
      <c r="SMI36" s="39"/>
      <c r="SMJ36" s="39"/>
      <c r="SMK36" s="39"/>
      <c r="SML36" s="39"/>
      <c r="SMM36" s="40"/>
      <c r="SMN36" s="40"/>
      <c r="SMO36" s="40"/>
      <c r="SMP36" s="40"/>
      <c r="SMQ36" s="19"/>
      <c r="SMR36" s="19"/>
      <c r="SMS36" s="18"/>
      <c r="SMT36" s="18"/>
      <c r="SMU36" s="39"/>
      <c r="SMV36" s="39"/>
      <c r="SMW36" s="39"/>
      <c r="SMX36" s="39"/>
      <c r="SMY36" s="40"/>
      <c r="SMZ36" s="40"/>
      <c r="SNA36" s="40"/>
      <c r="SNB36" s="40"/>
      <c r="SNC36" s="19"/>
      <c r="SND36" s="19"/>
      <c r="SNE36" s="18"/>
      <c r="SNF36" s="18"/>
      <c r="SNG36" s="39"/>
      <c r="SNH36" s="39"/>
      <c r="SNI36" s="39"/>
      <c r="SNJ36" s="39"/>
      <c r="SNK36" s="40"/>
      <c r="SNL36" s="40"/>
      <c r="SNM36" s="40"/>
      <c r="SNN36" s="40"/>
      <c r="SNO36" s="19"/>
      <c r="SNP36" s="19"/>
      <c r="SNQ36" s="18"/>
      <c r="SNR36" s="18"/>
      <c r="SNS36" s="39"/>
      <c r="SNT36" s="39"/>
      <c r="SNU36" s="39"/>
      <c r="SNV36" s="39"/>
      <c r="SNW36" s="40"/>
      <c r="SNX36" s="40"/>
      <c r="SNY36" s="40"/>
      <c r="SNZ36" s="40"/>
      <c r="SOA36" s="19"/>
      <c r="SOB36" s="19"/>
      <c r="SOC36" s="18"/>
      <c r="SOD36" s="18"/>
      <c r="SOE36" s="39"/>
      <c r="SOF36" s="39"/>
      <c r="SOG36" s="39"/>
      <c r="SOH36" s="39"/>
      <c r="SOI36" s="40"/>
      <c r="SOJ36" s="40"/>
      <c r="SOK36" s="40"/>
      <c r="SOL36" s="40"/>
      <c r="SOM36" s="19"/>
      <c r="SON36" s="19"/>
      <c r="SOO36" s="18"/>
      <c r="SOP36" s="18"/>
      <c r="SOQ36" s="39"/>
      <c r="SOR36" s="39"/>
      <c r="SOS36" s="39"/>
      <c r="SOT36" s="39"/>
      <c r="SOU36" s="40"/>
      <c r="SOV36" s="40"/>
      <c r="SOW36" s="40"/>
      <c r="SOX36" s="40"/>
      <c r="SOY36" s="19"/>
      <c r="SOZ36" s="19"/>
      <c r="SPA36" s="18"/>
      <c r="SPB36" s="18"/>
      <c r="SPC36" s="39"/>
      <c r="SPD36" s="39"/>
      <c r="SPE36" s="39"/>
      <c r="SPF36" s="39"/>
      <c r="SPG36" s="40"/>
      <c r="SPH36" s="40"/>
      <c r="SPI36" s="40"/>
      <c r="SPJ36" s="40"/>
      <c r="SPK36" s="19"/>
      <c r="SPL36" s="19"/>
      <c r="SPM36" s="18"/>
      <c r="SPN36" s="18"/>
      <c r="SPO36" s="39"/>
      <c r="SPP36" s="39"/>
      <c r="SPQ36" s="39"/>
      <c r="SPR36" s="39"/>
      <c r="SPS36" s="40"/>
      <c r="SPT36" s="40"/>
      <c r="SPU36" s="40"/>
      <c r="SPV36" s="40"/>
      <c r="SPW36" s="19"/>
      <c r="SPX36" s="19"/>
      <c r="SPY36" s="18"/>
      <c r="SPZ36" s="18"/>
      <c r="SQA36" s="39"/>
      <c r="SQB36" s="39"/>
      <c r="SQC36" s="39"/>
      <c r="SQD36" s="39"/>
      <c r="SQE36" s="40"/>
      <c r="SQF36" s="40"/>
      <c r="SQG36" s="40"/>
      <c r="SQH36" s="40"/>
      <c r="SQI36" s="19"/>
      <c r="SQJ36" s="19"/>
      <c r="SQK36" s="18"/>
      <c r="SQL36" s="18"/>
      <c r="SQM36" s="39"/>
      <c r="SQN36" s="39"/>
      <c r="SQO36" s="39"/>
      <c r="SQP36" s="39"/>
      <c r="SQQ36" s="40"/>
      <c r="SQR36" s="40"/>
      <c r="SQS36" s="40"/>
      <c r="SQT36" s="40"/>
      <c r="SQU36" s="19"/>
      <c r="SQV36" s="19"/>
      <c r="SQW36" s="18"/>
      <c r="SQX36" s="18"/>
      <c r="SQY36" s="39"/>
      <c r="SQZ36" s="39"/>
      <c r="SRA36" s="39"/>
      <c r="SRB36" s="39"/>
      <c r="SRC36" s="40"/>
      <c r="SRD36" s="40"/>
      <c r="SRE36" s="40"/>
      <c r="SRF36" s="40"/>
      <c r="SRG36" s="19"/>
      <c r="SRH36" s="19"/>
      <c r="SRI36" s="18"/>
      <c r="SRJ36" s="18"/>
      <c r="SRK36" s="39"/>
      <c r="SRL36" s="39"/>
      <c r="SRM36" s="39"/>
      <c r="SRN36" s="39"/>
      <c r="SRO36" s="40"/>
      <c r="SRP36" s="40"/>
      <c r="SRQ36" s="40"/>
      <c r="SRR36" s="40"/>
      <c r="SRS36" s="19"/>
      <c r="SRT36" s="19"/>
      <c r="SRU36" s="18"/>
      <c r="SRV36" s="18"/>
      <c r="SRW36" s="39"/>
      <c r="SRX36" s="39"/>
      <c r="SRY36" s="39"/>
      <c r="SRZ36" s="39"/>
      <c r="SSA36" s="40"/>
      <c r="SSB36" s="40"/>
      <c r="SSC36" s="40"/>
      <c r="SSD36" s="40"/>
      <c r="SSE36" s="19"/>
      <c r="SSF36" s="19"/>
      <c r="SSG36" s="18"/>
      <c r="SSH36" s="18"/>
      <c r="SSI36" s="39"/>
      <c r="SSJ36" s="39"/>
      <c r="SSK36" s="39"/>
      <c r="SSL36" s="39"/>
      <c r="SSM36" s="40"/>
      <c r="SSN36" s="40"/>
      <c r="SSO36" s="40"/>
      <c r="SSP36" s="40"/>
      <c r="SSQ36" s="19"/>
      <c r="SSR36" s="19"/>
      <c r="SSS36" s="18"/>
      <c r="SST36" s="18"/>
      <c r="SSU36" s="39"/>
      <c r="SSV36" s="39"/>
      <c r="SSW36" s="39"/>
      <c r="SSX36" s="39"/>
      <c r="SSY36" s="40"/>
      <c r="SSZ36" s="40"/>
      <c r="STA36" s="40"/>
      <c r="STB36" s="40"/>
      <c r="STC36" s="19"/>
      <c r="STD36" s="19"/>
      <c r="STE36" s="18"/>
      <c r="STF36" s="18"/>
      <c r="STG36" s="39"/>
      <c r="STH36" s="39"/>
      <c r="STI36" s="39"/>
      <c r="STJ36" s="39"/>
      <c r="STK36" s="40"/>
      <c r="STL36" s="40"/>
      <c r="STM36" s="40"/>
      <c r="STN36" s="40"/>
      <c r="STO36" s="19"/>
      <c r="STP36" s="19"/>
      <c r="STQ36" s="18"/>
      <c r="STR36" s="18"/>
      <c r="STS36" s="39"/>
      <c r="STT36" s="39"/>
      <c r="STU36" s="39"/>
      <c r="STV36" s="39"/>
      <c r="STW36" s="40"/>
      <c r="STX36" s="40"/>
      <c r="STY36" s="40"/>
      <c r="STZ36" s="40"/>
      <c r="SUA36" s="19"/>
      <c r="SUB36" s="19"/>
      <c r="SUC36" s="18"/>
      <c r="SUD36" s="18"/>
      <c r="SUE36" s="39"/>
      <c r="SUF36" s="39"/>
      <c r="SUG36" s="39"/>
      <c r="SUH36" s="39"/>
      <c r="SUI36" s="40"/>
      <c r="SUJ36" s="40"/>
      <c r="SUK36" s="40"/>
      <c r="SUL36" s="40"/>
      <c r="SUM36" s="19"/>
      <c r="SUN36" s="19"/>
      <c r="SUO36" s="18"/>
      <c r="SUP36" s="18"/>
      <c r="SUQ36" s="39"/>
      <c r="SUR36" s="39"/>
      <c r="SUS36" s="39"/>
      <c r="SUT36" s="39"/>
      <c r="SUU36" s="40"/>
      <c r="SUV36" s="40"/>
      <c r="SUW36" s="40"/>
      <c r="SUX36" s="40"/>
      <c r="SUY36" s="19"/>
      <c r="SUZ36" s="19"/>
      <c r="SVA36" s="18"/>
      <c r="SVB36" s="18"/>
      <c r="SVC36" s="39"/>
      <c r="SVD36" s="39"/>
      <c r="SVE36" s="39"/>
      <c r="SVF36" s="39"/>
      <c r="SVG36" s="40"/>
      <c r="SVH36" s="40"/>
      <c r="SVI36" s="40"/>
      <c r="SVJ36" s="40"/>
      <c r="SVK36" s="19"/>
      <c r="SVL36" s="19"/>
      <c r="SVM36" s="18"/>
      <c r="SVN36" s="18"/>
      <c r="SVO36" s="39"/>
      <c r="SVP36" s="39"/>
      <c r="SVQ36" s="39"/>
      <c r="SVR36" s="39"/>
      <c r="SVS36" s="40"/>
      <c r="SVT36" s="40"/>
      <c r="SVU36" s="40"/>
      <c r="SVV36" s="40"/>
      <c r="SVW36" s="19"/>
      <c r="SVX36" s="19"/>
      <c r="SVY36" s="18"/>
      <c r="SVZ36" s="18"/>
      <c r="SWA36" s="39"/>
      <c r="SWB36" s="39"/>
      <c r="SWC36" s="39"/>
      <c r="SWD36" s="39"/>
      <c r="SWE36" s="40"/>
      <c r="SWF36" s="40"/>
      <c r="SWG36" s="40"/>
      <c r="SWH36" s="40"/>
      <c r="SWI36" s="19"/>
      <c r="SWJ36" s="19"/>
      <c r="SWK36" s="18"/>
      <c r="SWL36" s="18"/>
      <c r="SWM36" s="39"/>
      <c r="SWN36" s="39"/>
      <c r="SWO36" s="39"/>
      <c r="SWP36" s="39"/>
      <c r="SWQ36" s="40"/>
      <c r="SWR36" s="40"/>
      <c r="SWS36" s="40"/>
      <c r="SWT36" s="40"/>
      <c r="SWU36" s="19"/>
      <c r="SWV36" s="19"/>
      <c r="SWW36" s="18"/>
      <c r="SWX36" s="18"/>
      <c r="SWY36" s="39"/>
      <c r="SWZ36" s="39"/>
      <c r="SXA36" s="39"/>
      <c r="SXB36" s="39"/>
      <c r="SXC36" s="40"/>
      <c r="SXD36" s="40"/>
      <c r="SXE36" s="40"/>
      <c r="SXF36" s="40"/>
      <c r="SXG36" s="19"/>
      <c r="SXH36" s="19"/>
      <c r="SXI36" s="18"/>
      <c r="SXJ36" s="18"/>
      <c r="SXK36" s="39"/>
      <c r="SXL36" s="39"/>
      <c r="SXM36" s="39"/>
      <c r="SXN36" s="39"/>
      <c r="SXO36" s="40"/>
      <c r="SXP36" s="40"/>
      <c r="SXQ36" s="40"/>
      <c r="SXR36" s="40"/>
      <c r="SXS36" s="19"/>
      <c r="SXT36" s="19"/>
      <c r="SXU36" s="18"/>
      <c r="SXV36" s="18"/>
      <c r="SXW36" s="39"/>
      <c r="SXX36" s="39"/>
      <c r="SXY36" s="39"/>
      <c r="SXZ36" s="39"/>
      <c r="SYA36" s="40"/>
      <c r="SYB36" s="40"/>
      <c r="SYC36" s="40"/>
      <c r="SYD36" s="40"/>
      <c r="SYE36" s="19"/>
      <c r="SYF36" s="19"/>
      <c r="SYG36" s="18"/>
      <c r="SYH36" s="18"/>
      <c r="SYI36" s="39"/>
      <c r="SYJ36" s="39"/>
      <c r="SYK36" s="39"/>
      <c r="SYL36" s="39"/>
      <c r="SYM36" s="40"/>
      <c r="SYN36" s="40"/>
      <c r="SYO36" s="40"/>
      <c r="SYP36" s="40"/>
      <c r="SYQ36" s="19"/>
      <c r="SYR36" s="19"/>
      <c r="SYS36" s="18"/>
      <c r="SYT36" s="18"/>
      <c r="SYU36" s="39"/>
      <c r="SYV36" s="39"/>
      <c r="SYW36" s="39"/>
      <c r="SYX36" s="39"/>
      <c r="SYY36" s="40"/>
      <c r="SYZ36" s="40"/>
      <c r="SZA36" s="40"/>
      <c r="SZB36" s="40"/>
      <c r="SZC36" s="19"/>
      <c r="SZD36" s="19"/>
      <c r="SZE36" s="18"/>
      <c r="SZF36" s="18"/>
      <c r="SZG36" s="39"/>
      <c r="SZH36" s="39"/>
      <c r="SZI36" s="39"/>
      <c r="SZJ36" s="39"/>
      <c r="SZK36" s="40"/>
      <c r="SZL36" s="40"/>
      <c r="SZM36" s="40"/>
      <c r="SZN36" s="40"/>
      <c r="SZO36" s="19"/>
      <c r="SZP36" s="19"/>
      <c r="SZQ36" s="18"/>
      <c r="SZR36" s="18"/>
      <c r="SZS36" s="39"/>
      <c r="SZT36" s="39"/>
      <c r="SZU36" s="39"/>
      <c r="SZV36" s="39"/>
      <c r="SZW36" s="40"/>
      <c r="SZX36" s="40"/>
      <c r="SZY36" s="40"/>
      <c r="SZZ36" s="40"/>
      <c r="TAA36" s="19"/>
      <c r="TAB36" s="19"/>
      <c r="TAC36" s="18"/>
      <c r="TAD36" s="18"/>
      <c r="TAE36" s="39"/>
      <c r="TAF36" s="39"/>
      <c r="TAG36" s="39"/>
      <c r="TAH36" s="39"/>
      <c r="TAI36" s="40"/>
      <c r="TAJ36" s="40"/>
      <c r="TAK36" s="40"/>
      <c r="TAL36" s="40"/>
      <c r="TAM36" s="19"/>
      <c r="TAN36" s="19"/>
      <c r="TAO36" s="18"/>
      <c r="TAP36" s="18"/>
      <c r="TAQ36" s="39"/>
      <c r="TAR36" s="39"/>
      <c r="TAS36" s="39"/>
      <c r="TAT36" s="39"/>
      <c r="TAU36" s="40"/>
      <c r="TAV36" s="40"/>
      <c r="TAW36" s="40"/>
      <c r="TAX36" s="40"/>
      <c r="TAY36" s="19"/>
      <c r="TAZ36" s="19"/>
      <c r="TBA36" s="18"/>
      <c r="TBB36" s="18"/>
      <c r="TBC36" s="39"/>
      <c r="TBD36" s="39"/>
      <c r="TBE36" s="39"/>
      <c r="TBF36" s="39"/>
      <c r="TBG36" s="40"/>
      <c r="TBH36" s="40"/>
      <c r="TBI36" s="40"/>
      <c r="TBJ36" s="40"/>
      <c r="TBK36" s="19"/>
      <c r="TBL36" s="19"/>
      <c r="TBM36" s="18"/>
      <c r="TBN36" s="18"/>
      <c r="TBO36" s="39"/>
      <c r="TBP36" s="39"/>
      <c r="TBQ36" s="39"/>
      <c r="TBR36" s="39"/>
      <c r="TBS36" s="40"/>
      <c r="TBT36" s="40"/>
      <c r="TBU36" s="40"/>
      <c r="TBV36" s="40"/>
      <c r="TBW36" s="19"/>
      <c r="TBX36" s="19"/>
      <c r="TBY36" s="18"/>
      <c r="TBZ36" s="18"/>
      <c r="TCA36" s="39"/>
      <c r="TCB36" s="39"/>
      <c r="TCC36" s="39"/>
      <c r="TCD36" s="39"/>
      <c r="TCE36" s="40"/>
      <c r="TCF36" s="40"/>
      <c r="TCG36" s="40"/>
      <c r="TCH36" s="40"/>
      <c r="TCI36" s="19"/>
      <c r="TCJ36" s="19"/>
      <c r="TCK36" s="18"/>
      <c r="TCL36" s="18"/>
      <c r="TCM36" s="39"/>
      <c r="TCN36" s="39"/>
      <c r="TCO36" s="39"/>
      <c r="TCP36" s="39"/>
      <c r="TCQ36" s="40"/>
      <c r="TCR36" s="40"/>
      <c r="TCS36" s="40"/>
      <c r="TCT36" s="40"/>
      <c r="TCU36" s="19"/>
      <c r="TCV36" s="19"/>
      <c r="TCW36" s="18"/>
      <c r="TCX36" s="18"/>
      <c r="TCY36" s="39"/>
      <c r="TCZ36" s="39"/>
      <c r="TDA36" s="39"/>
      <c r="TDB36" s="39"/>
      <c r="TDC36" s="40"/>
      <c r="TDD36" s="40"/>
      <c r="TDE36" s="40"/>
      <c r="TDF36" s="40"/>
      <c r="TDG36" s="19"/>
      <c r="TDH36" s="19"/>
      <c r="TDI36" s="18"/>
      <c r="TDJ36" s="18"/>
      <c r="TDK36" s="39"/>
      <c r="TDL36" s="39"/>
      <c r="TDM36" s="39"/>
      <c r="TDN36" s="39"/>
      <c r="TDO36" s="40"/>
      <c r="TDP36" s="40"/>
      <c r="TDQ36" s="40"/>
      <c r="TDR36" s="40"/>
      <c r="TDS36" s="19"/>
      <c r="TDT36" s="19"/>
      <c r="TDU36" s="18"/>
      <c r="TDV36" s="18"/>
      <c r="TDW36" s="39"/>
      <c r="TDX36" s="39"/>
      <c r="TDY36" s="39"/>
      <c r="TDZ36" s="39"/>
      <c r="TEA36" s="40"/>
      <c r="TEB36" s="40"/>
      <c r="TEC36" s="40"/>
      <c r="TED36" s="40"/>
      <c r="TEE36" s="19"/>
      <c r="TEF36" s="19"/>
      <c r="TEG36" s="18"/>
      <c r="TEH36" s="18"/>
      <c r="TEI36" s="39"/>
      <c r="TEJ36" s="39"/>
      <c r="TEK36" s="39"/>
      <c r="TEL36" s="39"/>
      <c r="TEM36" s="40"/>
      <c r="TEN36" s="40"/>
      <c r="TEO36" s="40"/>
      <c r="TEP36" s="40"/>
      <c r="TEQ36" s="19"/>
      <c r="TER36" s="19"/>
      <c r="TES36" s="18"/>
      <c r="TET36" s="18"/>
      <c r="TEU36" s="39"/>
      <c r="TEV36" s="39"/>
      <c r="TEW36" s="39"/>
      <c r="TEX36" s="39"/>
      <c r="TEY36" s="40"/>
      <c r="TEZ36" s="40"/>
      <c r="TFA36" s="40"/>
      <c r="TFB36" s="40"/>
      <c r="TFC36" s="19"/>
      <c r="TFD36" s="19"/>
      <c r="TFE36" s="18"/>
      <c r="TFF36" s="18"/>
      <c r="TFG36" s="39"/>
      <c r="TFH36" s="39"/>
      <c r="TFI36" s="39"/>
      <c r="TFJ36" s="39"/>
      <c r="TFK36" s="40"/>
      <c r="TFL36" s="40"/>
      <c r="TFM36" s="40"/>
      <c r="TFN36" s="40"/>
      <c r="TFO36" s="19"/>
      <c r="TFP36" s="19"/>
      <c r="TFQ36" s="18"/>
      <c r="TFR36" s="18"/>
      <c r="TFS36" s="39"/>
      <c r="TFT36" s="39"/>
      <c r="TFU36" s="39"/>
      <c r="TFV36" s="39"/>
      <c r="TFW36" s="40"/>
      <c r="TFX36" s="40"/>
      <c r="TFY36" s="40"/>
      <c r="TFZ36" s="40"/>
      <c r="TGA36" s="19"/>
      <c r="TGB36" s="19"/>
      <c r="TGC36" s="18"/>
      <c r="TGD36" s="18"/>
      <c r="TGE36" s="39"/>
      <c r="TGF36" s="39"/>
      <c r="TGG36" s="39"/>
      <c r="TGH36" s="39"/>
      <c r="TGI36" s="40"/>
      <c r="TGJ36" s="40"/>
      <c r="TGK36" s="40"/>
      <c r="TGL36" s="40"/>
      <c r="TGM36" s="19"/>
      <c r="TGN36" s="19"/>
      <c r="TGO36" s="18"/>
      <c r="TGP36" s="18"/>
      <c r="TGQ36" s="39"/>
      <c r="TGR36" s="39"/>
      <c r="TGS36" s="39"/>
      <c r="TGT36" s="39"/>
      <c r="TGU36" s="40"/>
      <c r="TGV36" s="40"/>
      <c r="TGW36" s="40"/>
      <c r="TGX36" s="40"/>
      <c r="TGY36" s="19"/>
      <c r="TGZ36" s="19"/>
      <c r="THA36" s="18"/>
      <c r="THB36" s="18"/>
      <c r="THC36" s="39"/>
      <c r="THD36" s="39"/>
      <c r="THE36" s="39"/>
      <c r="THF36" s="39"/>
      <c r="THG36" s="40"/>
      <c r="THH36" s="40"/>
      <c r="THI36" s="40"/>
      <c r="THJ36" s="40"/>
      <c r="THK36" s="19"/>
      <c r="THL36" s="19"/>
      <c r="THM36" s="18"/>
      <c r="THN36" s="18"/>
      <c r="THO36" s="39"/>
      <c r="THP36" s="39"/>
      <c r="THQ36" s="39"/>
      <c r="THR36" s="39"/>
      <c r="THS36" s="40"/>
      <c r="THT36" s="40"/>
      <c r="THU36" s="40"/>
      <c r="THV36" s="40"/>
      <c r="THW36" s="19"/>
      <c r="THX36" s="19"/>
      <c r="THY36" s="18"/>
      <c r="THZ36" s="18"/>
      <c r="TIA36" s="39"/>
      <c r="TIB36" s="39"/>
      <c r="TIC36" s="39"/>
      <c r="TID36" s="39"/>
      <c r="TIE36" s="40"/>
      <c r="TIF36" s="40"/>
      <c r="TIG36" s="40"/>
      <c r="TIH36" s="40"/>
      <c r="TII36" s="19"/>
      <c r="TIJ36" s="19"/>
      <c r="TIK36" s="18"/>
      <c r="TIL36" s="18"/>
      <c r="TIM36" s="39"/>
      <c r="TIN36" s="39"/>
      <c r="TIO36" s="39"/>
      <c r="TIP36" s="39"/>
      <c r="TIQ36" s="40"/>
      <c r="TIR36" s="40"/>
      <c r="TIS36" s="40"/>
      <c r="TIT36" s="40"/>
      <c r="TIU36" s="19"/>
      <c r="TIV36" s="19"/>
      <c r="TIW36" s="18"/>
      <c r="TIX36" s="18"/>
      <c r="TIY36" s="39"/>
      <c r="TIZ36" s="39"/>
      <c r="TJA36" s="39"/>
      <c r="TJB36" s="39"/>
      <c r="TJC36" s="40"/>
      <c r="TJD36" s="40"/>
      <c r="TJE36" s="40"/>
      <c r="TJF36" s="40"/>
      <c r="TJG36" s="19"/>
      <c r="TJH36" s="19"/>
      <c r="TJI36" s="18"/>
      <c r="TJJ36" s="18"/>
      <c r="TJK36" s="39"/>
      <c r="TJL36" s="39"/>
      <c r="TJM36" s="39"/>
      <c r="TJN36" s="39"/>
      <c r="TJO36" s="40"/>
      <c r="TJP36" s="40"/>
      <c r="TJQ36" s="40"/>
      <c r="TJR36" s="40"/>
      <c r="TJS36" s="19"/>
      <c r="TJT36" s="19"/>
      <c r="TJU36" s="18"/>
      <c r="TJV36" s="18"/>
      <c r="TJW36" s="39"/>
      <c r="TJX36" s="39"/>
      <c r="TJY36" s="39"/>
      <c r="TJZ36" s="39"/>
      <c r="TKA36" s="40"/>
      <c r="TKB36" s="40"/>
      <c r="TKC36" s="40"/>
      <c r="TKD36" s="40"/>
      <c r="TKE36" s="19"/>
      <c r="TKF36" s="19"/>
      <c r="TKG36" s="18"/>
      <c r="TKH36" s="18"/>
      <c r="TKI36" s="39"/>
      <c r="TKJ36" s="39"/>
      <c r="TKK36" s="39"/>
      <c r="TKL36" s="39"/>
      <c r="TKM36" s="40"/>
      <c r="TKN36" s="40"/>
      <c r="TKO36" s="40"/>
      <c r="TKP36" s="40"/>
      <c r="TKQ36" s="19"/>
      <c r="TKR36" s="19"/>
      <c r="TKS36" s="18"/>
      <c r="TKT36" s="18"/>
      <c r="TKU36" s="39"/>
      <c r="TKV36" s="39"/>
      <c r="TKW36" s="39"/>
      <c r="TKX36" s="39"/>
      <c r="TKY36" s="40"/>
      <c r="TKZ36" s="40"/>
      <c r="TLA36" s="40"/>
      <c r="TLB36" s="40"/>
      <c r="TLC36" s="19"/>
      <c r="TLD36" s="19"/>
      <c r="TLE36" s="18"/>
      <c r="TLF36" s="18"/>
      <c r="TLG36" s="39"/>
      <c r="TLH36" s="39"/>
      <c r="TLI36" s="39"/>
      <c r="TLJ36" s="39"/>
      <c r="TLK36" s="40"/>
      <c r="TLL36" s="40"/>
      <c r="TLM36" s="40"/>
      <c r="TLN36" s="40"/>
      <c r="TLO36" s="19"/>
      <c r="TLP36" s="19"/>
      <c r="TLQ36" s="18"/>
      <c r="TLR36" s="18"/>
      <c r="TLS36" s="39"/>
      <c r="TLT36" s="39"/>
      <c r="TLU36" s="39"/>
      <c r="TLV36" s="39"/>
      <c r="TLW36" s="40"/>
      <c r="TLX36" s="40"/>
      <c r="TLY36" s="40"/>
      <c r="TLZ36" s="40"/>
      <c r="TMA36" s="19"/>
      <c r="TMB36" s="19"/>
      <c r="TMC36" s="18"/>
      <c r="TMD36" s="18"/>
      <c r="TME36" s="39"/>
      <c r="TMF36" s="39"/>
      <c r="TMG36" s="39"/>
      <c r="TMH36" s="39"/>
      <c r="TMI36" s="40"/>
      <c r="TMJ36" s="40"/>
      <c r="TMK36" s="40"/>
      <c r="TML36" s="40"/>
      <c r="TMM36" s="19"/>
      <c r="TMN36" s="19"/>
      <c r="TMO36" s="18"/>
      <c r="TMP36" s="18"/>
      <c r="TMQ36" s="39"/>
      <c r="TMR36" s="39"/>
      <c r="TMS36" s="39"/>
      <c r="TMT36" s="39"/>
      <c r="TMU36" s="40"/>
      <c r="TMV36" s="40"/>
      <c r="TMW36" s="40"/>
      <c r="TMX36" s="40"/>
      <c r="TMY36" s="19"/>
      <c r="TMZ36" s="19"/>
      <c r="TNA36" s="18"/>
      <c r="TNB36" s="18"/>
      <c r="TNC36" s="39"/>
      <c r="TND36" s="39"/>
      <c r="TNE36" s="39"/>
      <c r="TNF36" s="39"/>
      <c r="TNG36" s="40"/>
      <c r="TNH36" s="40"/>
      <c r="TNI36" s="40"/>
      <c r="TNJ36" s="40"/>
      <c r="TNK36" s="19"/>
      <c r="TNL36" s="19"/>
      <c r="TNM36" s="18"/>
      <c r="TNN36" s="18"/>
      <c r="TNO36" s="39"/>
      <c r="TNP36" s="39"/>
      <c r="TNQ36" s="39"/>
      <c r="TNR36" s="39"/>
      <c r="TNS36" s="40"/>
      <c r="TNT36" s="40"/>
      <c r="TNU36" s="40"/>
      <c r="TNV36" s="40"/>
      <c r="TNW36" s="19"/>
      <c r="TNX36" s="19"/>
      <c r="TNY36" s="18"/>
      <c r="TNZ36" s="18"/>
      <c r="TOA36" s="39"/>
      <c r="TOB36" s="39"/>
      <c r="TOC36" s="39"/>
      <c r="TOD36" s="39"/>
      <c r="TOE36" s="40"/>
      <c r="TOF36" s="40"/>
      <c r="TOG36" s="40"/>
      <c r="TOH36" s="40"/>
      <c r="TOI36" s="19"/>
      <c r="TOJ36" s="19"/>
      <c r="TOK36" s="18"/>
      <c r="TOL36" s="18"/>
      <c r="TOM36" s="39"/>
      <c r="TON36" s="39"/>
      <c r="TOO36" s="39"/>
      <c r="TOP36" s="39"/>
      <c r="TOQ36" s="40"/>
      <c r="TOR36" s="40"/>
      <c r="TOS36" s="40"/>
      <c r="TOT36" s="40"/>
      <c r="TOU36" s="19"/>
      <c r="TOV36" s="19"/>
      <c r="TOW36" s="18"/>
      <c r="TOX36" s="18"/>
      <c r="TOY36" s="39"/>
      <c r="TOZ36" s="39"/>
      <c r="TPA36" s="39"/>
      <c r="TPB36" s="39"/>
      <c r="TPC36" s="40"/>
      <c r="TPD36" s="40"/>
      <c r="TPE36" s="40"/>
      <c r="TPF36" s="40"/>
      <c r="TPG36" s="19"/>
      <c r="TPH36" s="19"/>
      <c r="TPI36" s="18"/>
      <c r="TPJ36" s="18"/>
      <c r="TPK36" s="39"/>
      <c r="TPL36" s="39"/>
      <c r="TPM36" s="39"/>
      <c r="TPN36" s="39"/>
      <c r="TPO36" s="40"/>
      <c r="TPP36" s="40"/>
      <c r="TPQ36" s="40"/>
      <c r="TPR36" s="40"/>
      <c r="TPS36" s="19"/>
      <c r="TPT36" s="19"/>
      <c r="TPU36" s="18"/>
      <c r="TPV36" s="18"/>
      <c r="TPW36" s="39"/>
      <c r="TPX36" s="39"/>
      <c r="TPY36" s="39"/>
      <c r="TPZ36" s="39"/>
      <c r="TQA36" s="40"/>
      <c r="TQB36" s="40"/>
      <c r="TQC36" s="40"/>
      <c r="TQD36" s="40"/>
      <c r="TQE36" s="19"/>
      <c r="TQF36" s="19"/>
      <c r="TQG36" s="18"/>
      <c r="TQH36" s="18"/>
      <c r="TQI36" s="39"/>
      <c r="TQJ36" s="39"/>
      <c r="TQK36" s="39"/>
      <c r="TQL36" s="39"/>
      <c r="TQM36" s="40"/>
      <c r="TQN36" s="40"/>
      <c r="TQO36" s="40"/>
      <c r="TQP36" s="40"/>
      <c r="TQQ36" s="19"/>
      <c r="TQR36" s="19"/>
      <c r="TQS36" s="18"/>
      <c r="TQT36" s="18"/>
      <c r="TQU36" s="39"/>
      <c r="TQV36" s="39"/>
      <c r="TQW36" s="39"/>
      <c r="TQX36" s="39"/>
      <c r="TQY36" s="40"/>
      <c r="TQZ36" s="40"/>
      <c r="TRA36" s="40"/>
      <c r="TRB36" s="40"/>
      <c r="TRC36" s="19"/>
      <c r="TRD36" s="19"/>
      <c r="TRE36" s="18"/>
      <c r="TRF36" s="18"/>
      <c r="TRG36" s="39"/>
      <c r="TRH36" s="39"/>
      <c r="TRI36" s="39"/>
      <c r="TRJ36" s="39"/>
      <c r="TRK36" s="40"/>
      <c r="TRL36" s="40"/>
      <c r="TRM36" s="40"/>
      <c r="TRN36" s="40"/>
      <c r="TRO36" s="19"/>
      <c r="TRP36" s="19"/>
      <c r="TRQ36" s="18"/>
      <c r="TRR36" s="18"/>
      <c r="TRS36" s="39"/>
      <c r="TRT36" s="39"/>
      <c r="TRU36" s="39"/>
      <c r="TRV36" s="39"/>
      <c r="TRW36" s="40"/>
      <c r="TRX36" s="40"/>
      <c r="TRY36" s="40"/>
      <c r="TRZ36" s="40"/>
      <c r="TSA36" s="19"/>
      <c r="TSB36" s="19"/>
      <c r="TSC36" s="18"/>
      <c r="TSD36" s="18"/>
      <c r="TSE36" s="39"/>
      <c r="TSF36" s="39"/>
      <c r="TSG36" s="39"/>
      <c r="TSH36" s="39"/>
      <c r="TSI36" s="40"/>
      <c r="TSJ36" s="40"/>
      <c r="TSK36" s="40"/>
      <c r="TSL36" s="40"/>
      <c r="TSM36" s="19"/>
      <c r="TSN36" s="19"/>
      <c r="TSO36" s="18"/>
      <c r="TSP36" s="18"/>
      <c r="TSQ36" s="39"/>
      <c r="TSR36" s="39"/>
      <c r="TSS36" s="39"/>
      <c r="TST36" s="39"/>
      <c r="TSU36" s="40"/>
      <c r="TSV36" s="40"/>
      <c r="TSW36" s="40"/>
      <c r="TSX36" s="40"/>
      <c r="TSY36" s="19"/>
      <c r="TSZ36" s="19"/>
      <c r="TTA36" s="18"/>
      <c r="TTB36" s="18"/>
      <c r="TTC36" s="39"/>
      <c r="TTD36" s="39"/>
      <c r="TTE36" s="39"/>
      <c r="TTF36" s="39"/>
      <c r="TTG36" s="40"/>
      <c r="TTH36" s="40"/>
      <c r="TTI36" s="40"/>
      <c r="TTJ36" s="40"/>
      <c r="TTK36" s="19"/>
      <c r="TTL36" s="19"/>
      <c r="TTM36" s="18"/>
      <c r="TTN36" s="18"/>
      <c r="TTO36" s="39"/>
      <c r="TTP36" s="39"/>
      <c r="TTQ36" s="39"/>
      <c r="TTR36" s="39"/>
      <c r="TTS36" s="40"/>
      <c r="TTT36" s="40"/>
      <c r="TTU36" s="40"/>
      <c r="TTV36" s="40"/>
      <c r="TTW36" s="19"/>
      <c r="TTX36" s="19"/>
      <c r="TTY36" s="18"/>
      <c r="TTZ36" s="18"/>
      <c r="TUA36" s="39"/>
      <c r="TUB36" s="39"/>
      <c r="TUC36" s="39"/>
      <c r="TUD36" s="39"/>
      <c r="TUE36" s="40"/>
      <c r="TUF36" s="40"/>
      <c r="TUG36" s="40"/>
      <c r="TUH36" s="40"/>
      <c r="TUI36" s="19"/>
      <c r="TUJ36" s="19"/>
      <c r="TUK36" s="18"/>
      <c r="TUL36" s="18"/>
      <c r="TUM36" s="39"/>
      <c r="TUN36" s="39"/>
      <c r="TUO36" s="39"/>
      <c r="TUP36" s="39"/>
      <c r="TUQ36" s="40"/>
      <c r="TUR36" s="40"/>
      <c r="TUS36" s="40"/>
      <c r="TUT36" s="40"/>
      <c r="TUU36" s="19"/>
      <c r="TUV36" s="19"/>
      <c r="TUW36" s="18"/>
      <c r="TUX36" s="18"/>
      <c r="TUY36" s="39"/>
      <c r="TUZ36" s="39"/>
      <c r="TVA36" s="39"/>
      <c r="TVB36" s="39"/>
      <c r="TVC36" s="40"/>
      <c r="TVD36" s="40"/>
      <c r="TVE36" s="40"/>
      <c r="TVF36" s="40"/>
      <c r="TVG36" s="19"/>
      <c r="TVH36" s="19"/>
      <c r="TVI36" s="18"/>
      <c r="TVJ36" s="18"/>
      <c r="TVK36" s="39"/>
      <c r="TVL36" s="39"/>
      <c r="TVM36" s="39"/>
      <c r="TVN36" s="39"/>
      <c r="TVO36" s="40"/>
      <c r="TVP36" s="40"/>
      <c r="TVQ36" s="40"/>
      <c r="TVR36" s="40"/>
      <c r="TVS36" s="19"/>
      <c r="TVT36" s="19"/>
      <c r="TVU36" s="18"/>
      <c r="TVV36" s="18"/>
      <c r="TVW36" s="39"/>
      <c r="TVX36" s="39"/>
      <c r="TVY36" s="39"/>
      <c r="TVZ36" s="39"/>
      <c r="TWA36" s="40"/>
      <c r="TWB36" s="40"/>
      <c r="TWC36" s="40"/>
      <c r="TWD36" s="40"/>
      <c r="TWE36" s="19"/>
      <c r="TWF36" s="19"/>
      <c r="TWG36" s="18"/>
      <c r="TWH36" s="18"/>
      <c r="TWI36" s="39"/>
      <c r="TWJ36" s="39"/>
      <c r="TWK36" s="39"/>
      <c r="TWL36" s="39"/>
      <c r="TWM36" s="40"/>
      <c r="TWN36" s="40"/>
      <c r="TWO36" s="40"/>
      <c r="TWP36" s="40"/>
      <c r="TWQ36" s="19"/>
      <c r="TWR36" s="19"/>
      <c r="TWS36" s="18"/>
      <c r="TWT36" s="18"/>
      <c r="TWU36" s="39"/>
      <c r="TWV36" s="39"/>
      <c r="TWW36" s="39"/>
      <c r="TWX36" s="39"/>
      <c r="TWY36" s="40"/>
      <c r="TWZ36" s="40"/>
      <c r="TXA36" s="40"/>
      <c r="TXB36" s="40"/>
      <c r="TXC36" s="19"/>
      <c r="TXD36" s="19"/>
      <c r="TXE36" s="18"/>
      <c r="TXF36" s="18"/>
      <c r="TXG36" s="39"/>
      <c r="TXH36" s="39"/>
      <c r="TXI36" s="39"/>
      <c r="TXJ36" s="39"/>
      <c r="TXK36" s="40"/>
      <c r="TXL36" s="40"/>
      <c r="TXM36" s="40"/>
      <c r="TXN36" s="40"/>
      <c r="TXO36" s="19"/>
      <c r="TXP36" s="19"/>
      <c r="TXQ36" s="18"/>
      <c r="TXR36" s="18"/>
      <c r="TXS36" s="39"/>
      <c r="TXT36" s="39"/>
      <c r="TXU36" s="39"/>
      <c r="TXV36" s="39"/>
      <c r="TXW36" s="40"/>
      <c r="TXX36" s="40"/>
      <c r="TXY36" s="40"/>
      <c r="TXZ36" s="40"/>
      <c r="TYA36" s="19"/>
      <c r="TYB36" s="19"/>
      <c r="TYC36" s="18"/>
      <c r="TYD36" s="18"/>
      <c r="TYE36" s="39"/>
      <c r="TYF36" s="39"/>
      <c r="TYG36" s="39"/>
      <c r="TYH36" s="39"/>
      <c r="TYI36" s="40"/>
      <c r="TYJ36" s="40"/>
      <c r="TYK36" s="40"/>
      <c r="TYL36" s="40"/>
      <c r="TYM36" s="19"/>
      <c r="TYN36" s="19"/>
      <c r="TYO36" s="18"/>
      <c r="TYP36" s="18"/>
      <c r="TYQ36" s="39"/>
      <c r="TYR36" s="39"/>
      <c r="TYS36" s="39"/>
      <c r="TYT36" s="39"/>
      <c r="TYU36" s="40"/>
      <c r="TYV36" s="40"/>
      <c r="TYW36" s="40"/>
      <c r="TYX36" s="40"/>
      <c r="TYY36" s="19"/>
      <c r="TYZ36" s="19"/>
      <c r="TZA36" s="18"/>
      <c r="TZB36" s="18"/>
      <c r="TZC36" s="39"/>
      <c r="TZD36" s="39"/>
      <c r="TZE36" s="39"/>
      <c r="TZF36" s="39"/>
      <c r="TZG36" s="40"/>
      <c r="TZH36" s="40"/>
      <c r="TZI36" s="40"/>
      <c r="TZJ36" s="40"/>
      <c r="TZK36" s="19"/>
      <c r="TZL36" s="19"/>
      <c r="TZM36" s="18"/>
      <c r="TZN36" s="18"/>
      <c r="TZO36" s="39"/>
      <c r="TZP36" s="39"/>
      <c r="TZQ36" s="39"/>
      <c r="TZR36" s="39"/>
      <c r="TZS36" s="40"/>
      <c r="TZT36" s="40"/>
      <c r="TZU36" s="40"/>
      <c r="TZV36" s="40"/>
      <c r="TZW36" s="19"/>
      <c r="TZX36" s="19"/>
      <c r="TZY36" s="18"/>
      <c r="TZZ36" s="18"/>
      <c r="UAA36" s="39"/>
      <c r="UAB36" s="39"/>
      <c r="UAC36" s="39"/>
      <c r="UAD36" s="39"/>
      <c r="UAE36" s="40"/>
      <c r="UAF36" s="40"/>
      <c r="UAG36" s="40"/>
      <c r="UAH36" s="40"/>
      <c r="UAI36" s="19"/>
      <c r="UAJ36" s="19"/>
      <c r="UAK36" s="18"/>
      <c r="UAL36" s="18"/>
      <c r="UAM36" s="39"/>
      <c r="UAN36" s="39"/>
      <c r="UAO36" s="39"/>
      <c r="UAP36" s="39"/>
      <c r="UAQ36" s="40"/>
      <c r="UAR36" s="40"/>
      <c r="UAS36" s="40"/>
      <c r="UAT36" s="40"/>
      <c r="UAU36" s="19"/>
      <c r="UAV36" s="19"/>
      <c r="UAW36" s="18"/>
      <c r="UAX36" s="18"/>
      <c r="UAY36" s="39"/>
      <c r="UAZ36" s="39"/>
      <c r="UBA36" s="39"/>
      <c r="UBB36" s="39"/>
      <c r="UBC36" s="40"/>
      <c r="UBD36" s="40"/>
      <c r="UBE36" s="40"/>
      <c r="UBF36" s="40"/>
      <c r="UBG36" s="19"/>
      <c r="UBH36" s="19"/>
      <c r="UBI36" s="18"/>
      <c r="UBJ36" s="18"/>
      <c r="UBK36" s="39"/>
      <c r="UBL36" s="39"/>
      <c r="UBM36" s="39"/>
      <c r="UBN36" s="39"/>
      <c r="UBO36" s="40"/>
      <c r="UBP36" s="40"/>
      <c r="UBQ36" s="40"/>
      <c r="UBR36" s="40"/>
      <c r="UBS36" s="19"/>
      <c r="UBT36" s="19"/>
      <c r="UBU36" s="18"/>
      <c r="UBV36" s="18"/>
      <c r="UBW36" s="39"/>
      <c r="UBX36" s="39"/>
      <c r="UBY36" s="39"/>
      <c r="UBZ36" s="39"/>
      <c r="UCA36" s="40"/>
      <c r="UCB36" s="40"/>
      <c r="UCC36" s="40"/>
      <c r="UCD36" s="40"/>
      <c r="UCE36" s="19"/>
      <c r="UCF36" s="19"/>
      <c r="UCG36" s="18"/>
      <c r="UCH36" s="18"/>
      <c r="UCI36" s="39"/>
      <c r="UCJ36" s="39"/>
      <c r="UCK36" s="39"/>
      <c r="UCL36" s="39"/>
      <c r="UCM36" s="40"/>
      <c r="UCN36" s="40"/>
      <c r="UCO36" s="40"/>
      <c r="UCP36" s="40"/>
      <c r="UCQ36" s="19"/>
      <c r="UCR36" s="19"/>
      <c r="UCS36" s="18"/>
      <c r="UCT36" s="18"/>
      <c r="UCU36" s="39"/>
      <c r="UCV36" s="39"/>
      <c r="UCW36" s="39"/>
      <c r="UCX36" s="39"/>
      <c r="UCY36" s="40"/>
      <c r="UCZ36" s="40"/>
      <c r="UDA36" s="40"/>
      <c r="UDB36" s="40"/>
      <c r="UDC36" s="19"/>
      <c r="UDD36" s="19"/>
      <c r="UDE36" s="18"/>
      <c r="UDF36" s="18"/>
      <c r="UDG36" s="39"/>
      <c r="UDH36" s="39"/>
      <c r="UDI36" s="39"/>
      <c r="UDJ36" s="39"/>
      <c r="UDK36" s="40"/>
      <c r="UDL36" s="40"/>
      <c r="UDM36" s="40"/>
      <c r="UDN36" s="40"/>
      <c r="UDO36" s="19"/>
      <c r="UDP36" s="19"/>
      <c r="UDQ36" s="18"/>
      <c r="UDR36" s="18"/>
      <c r="UDS36" s="39"/>
      <c r="UDT36" s="39"/>
      <c r="UDU36" s="39"/>
      <c r="UDV36" s="39"/>
      <c r="UDW36" s="40"/>
      <c r="UDX36" s="40"/>
      <c r="UDY36" s="40"/>
      <c r="UDZ36" s="40"/>
      <c r="UEA36" s="19"/>
      <c r="UEB36" s="19"/>
      <c r="UEC36" s="18"/>
      <c r="UED36" s="18"/>
      <c r="UEE36" s="39"/>
      <c r="UEF36" s="39"/>
      <c r="UEG36" s="39"/>
      <c r="UEH36" s="39"/>
      <c r="UEI36" s="40"/>
      <c r="UEJ36" s="40"/>
      <c r="UEK36" s="40"/>
      <c r="UEL36" s="40"/>
      <c r="UEM36" s="19"/>
      <c r="UEN36" s="19"/>
      <c r="UEO36" s="18"/>
      <c r="UEP36" s="18"/>
      <c r="UEQ36" s="39"/>
      <c r="UER36" s="39"/>
      <c r="UES36" s="39"/>
      <c r="UET36" s="39"/>
      <c r="UEU36" s="40"/>
      <c r="UEV36" s="40"/>
      <c r="UEW36" s="40"/>
      <c r="UEX36" s="40"/>
      <c r="UEY36" s="19"/>
      <c r="UEZ36" s="19"/>
      <c r="UFA36" s="18"/>
      <c r="UFB36" s="18"/>
      <c r="UFC36" s="39"/>
      <c r="UFD36" s="39"/>
      <c r="UFE36" s="39"/>
      <c r="UFF36" s="39"/>
      <c r="UFG36" s="40"/>
      <c r="UFH36" s="40"/>
      <c r="UFI36" s="40"/>
      <c r="UFJ36" s="40"/>
      <c r="UFK36" s="19"/>
      <c r="UFL36" s="19"/>
      <c r="UFM36" s="18"/>
      <c r="UFN36" s="18"/>
      <c r="UFO36" s="39"/>
      <c r="UFP36" s="39"/>
      <c r="UFQ36" s="39"/>
      <c r="UFR36" s="39"/>
      <c r="UFS36" s="40"/>
      <c r="UFT36" s="40"/>
      <c r="UFU36" s="40"/>
      <c r="UFV36" s="40"/>
      <c r="UFW36" s="19"/>
      <c r="UFX36" s="19"/>
      <c r="UFY36" s="18"/>
      <c r="UFZ36" s="18"/>
      <c r="UGA36" s="39"/>
      <c r="UGB36" s="39"/>
      <c r="UGC36" s="39"/>
      <c r="UGD36" s="39"/>
      <c r="UGE36" s="40"/>
      <c r="UGF36" s="40"/>
      <c r="UGG36" s="40"/>
      <c r="UGH36" s="40"/>
      <c r="UGI36" s="19"/>
      <c r="UGJ36" s="19"/>
      <c r="UGK36" s="18"/>
      <c r="UGL36" s="18"/>
      <c r="UGM36" s="39"/>
      <c r="UGN36" s="39"/>
      <c r="UGO36" s="39"/>
      <c r="UGP36" s="39"/>
      <c r="UGQ36" s="40"/>
      <c r="UGR36" s="40"/>
      <c r="UGS36" s="40"/>
      <c r="UGT36" s="40"/>
      <c r="UGU36" s="19"/>
      <c r="UGV36" s="19"/>
      <c r="UGW36" s="18"/>
      <c r="UGX36" s="18"/>
      <c r="UGY36" s="39"/>
      <c r="UGZ36" s="39"/>
      <c r="UHA36" s="39"/>
      <c r="UHB36" s="39"/>
      <c r="UHC36" s="40"/>
      <c r="UHD36" s="40"/>
      <c r="UHE36" s="40"/>
      <c r="UHF36" s="40"/>
      <c r="UHG36" s="19"/>
      <c r="UHH36" s="19"/>
      <c r="UHI36" s="18"/>
      <c r="UHJ36" s="18"/>
      <c r="UHK36" s="39"/>
      <c r="UHL36" s="39"/>
      <c r="UHM36" s="39"/>
      <c r="UHN36" s="39"/>
      <c r="UHO36" s="40"/>
      <c r="UHP36" s="40"/>
      <c r="UHQ36" s="40"/>
      <c r="UHR36" s="40"/>
      <c r="UHS36" s="19"/>
      <c r="UHT36" s="19"/>
      <c r="UHU36" s="18"/>
      <c r="UHV36" s="18"/>
      <c r="UHW36" s="39"/>
      <c r="UHX36" s="39"/>
      <c r="UHY36" s="39"/>
      <c r="UHZ36" s="39"/>
      <c r="UIA36" s="40"/>
      <c r="UIB36" s="40"/>
      <c r="UIC36" s="40"/>
      <c r="UID36" s="40"/>
      <c r="UIE36" s="19"/>
      <c r="UIF36" s="19"/>
      <c r="UIG36" s="18"/>
      <c r="UIH36" s="18"/>
      <c r="UII36" s="39"/>
      <c r="UIJ36" s="39"/>
      <c r="UIK36" s="39"/>
      <c r="UIL36" s="39"/>
      <c r="UIM36" s="40"/>
      <c r="UIN36" s="40"/>
      <c r="UIO36" s="40"/>
      <c r="UIP36" s="40"/>
      <c r="UIQ36" s="19"/>
      <c r="UIR36" s="19"/>
      <c r="UIS36" s="18"/>
      <c r="UIT36" s="18"/>
      <c r="UIU36" s="39"/>
      <c r="UIV36" s="39"/>
      <c r="UIW36" s="39"/>
      <c r="UIX36" s="39"/>
      <c r="UIY36" s="40"/>
      <c r="UIZ36" s="40"/>
      <c r="UJA36" s="40"/>
      <c r="UJB36" s="40"/>
      <c r="UJC36" s="19"/>
      <c r="UJD36" s="19"/>
      <c r="UJE36" s="18"/>
      <c r="UJF36" s="18"/>
      <c r="UJG36" s="39"/>
      <c r="UJH36" s="39"/>
      <c r="UJI36" s="39"/>
      <c r="UJJ36" s="39"/>
      <c r="UJK36" s="40"/>
      <c r="UJL36" s="40"/>
      <c r="UJM36" s="40"/>
      <c r="UJN36" s="40"/>
      <c r="UJO36" s="19"/>
      <c r="UJP36" s="19"/>
      <c r="UJQ36" s="18"/>
      <c r="UJR36" s="18"/>
      <c r="UJS36" s="39"/>
      <c r="UJT36" s="39"/>
      <c r="UJU36" s="39"/>
      <c r="UJV36" s="39"/>
      <c r="UJW36" s="40"/>
      <c r="UJX36" s="40"/>
      <c r="UJY36" s="40"/>
      <c r="UJZ36" s="40"/>
      <c r="UKA36" s="19"/>
      <c r="UKB36" s="19"/>
      <c r="UKC36" s="18"/>
      <c r="UKD36" s="18"/>
      <c r="UKE36" s="39"/>
      <c r="UKF36" s="39"/>
      <c r="UKG36" s="39"/>
      <c r="UKH36" s="39"/>
      <c r="UKI36" s="40"/>
      <c r="UKJ36" s="40"/>
      <c r="UKK36" s="40"/>
      <c r="UKL36" s="40"/>
      <c r="UKM36" s="19"/>
      <c r="UKN36" s="19"/>
      <c r="UKO36" s="18"/>
      <c r="UKP36" s="18"/>
      <c r="UKQ36" s="39"/>
      <c r="UKR36" s="39"/>
      <c r="UKS36" s="39"/>
      <c r="UKT36" s="39"/>
      <c r="UKU36" s="40"/>
      <c r="UKV36" s="40"/>
      <c r="UKW36" s="40"/>
      <c r="UKX36" s="40"/>
      <c r="UKY36" s="19"/>
      <c r="UKZ36" s="19"/>
      <c r="ULA36" s="18"/>
      <c r="ULB36" s="18"/>
      <c r="ULC36" s="39"/>
      <c r="ULD36" s="39"/>
      <c r="ULE36" s="39"/>
      <c r="ULF36" s="39"/>
      <c r="ULG36" s="40"/>
      <c r="ULH36" s="40"/>
      <c r="ULI36" s="40"/>
      <c r="ULJ36" s="40"/>
      <c r="ULK36" s="19"/>
      <c r="ULL36" s="19"/>
      <c r="ULM36" s="18"/>
      <c r="ULN36" s="18"/>
      <c r="ULO36" s="39"/>
      <c r="ULP36" s="39"/>
      <c r="ULQ36" s="39"/>
      <c r="ULR36" s="39"/>
      <c r="ULS36" s="40"/>
      <c r="ULT36" s="40"/>
      <c r="ULU36" s="40"/>
      <c r="ULV36" s="40"/>
      <c r="ULW36" s="19"/>
      <c r="ULX36" s="19"/>
      <c r="ULY36" s="18"/>
      <c r="ULZ36" s="18"/>
      <c r="UMA36" s="39"/>
      <c r="UMB36" s="39"/>
      <c r="UMC36" s="39"/>
      <c r="UMD36" s="39"/>
      <c r="UME36" s="40"/>
      <c r="UMF36" s="40"/>
      <c r="UMG36" s="40"/>
      <c r="UMH36" s="40"/>
      <c r="UMI36" s="19"/>
      <c r="UMJ36" s="19"/>
      <c r="UMK36" s="18"/>
      <c r="UML36" s="18"/>
      <c r="UMM36" s="39"/>
      <c r="UMN36" s="39"/>
      <c r="UMO36" s="39"/>
      <c r="UMP36" s="39"/>
      <c r="UMQ36" s="40"/>
      <c r="UMR36" s="40"/>
      <c r="UMS36" s="40"/>
      <c r="UMT36" s="40"/>
      <c r="UMU36" s="19"/>
      <c r="UMV36" s="19"/>
      <c r="UMW36" s="18"/>
      <c r="UMX36" s="18"/>
      <c r="UMY36" s="39"/>
      <c r="UMZ36" s="39"/>
      <c r="UNA36" s="39"/>
      <c r="UNB36" s="39"/>
      <c r="UNC36" s="40"/>
      <c r="UND36" s="40"/>
      <c r="UNE36" s="40"/>
      <c r="UNF36" s="40"/>
      <c r="UNG36" s="19"/>
      <c r="UNH36" s="19"/>
      <c r="UNI36" s="18"/>
      <c r="UNJ36" s="18"/>
      <c r="UNK36" s="39"/>
      <c r="UNL36" s="39"/>
      <c r="UNM36" s="39"/>
      <c r="UNN36" s="39"/>
      <c r="UNO36" s="40"/>
      <c r="UNP36" s="40"/>
      <c r="UNQ36" s="40"/>
      <c r="UNR36" s="40"/>
      <c r="UNS36" s="19"/>
      <c r="UNT36" s="19"/>
      <c r="UNU36" s="18"/>
      <c r="UNV36" s="18"/>
      <c r="UNW36" s="39"/>
      <c r="UNX36" s="39"/>
      <c r="UNY36" s="39"/>
      <c r="UNZ36" s="39"/>
      <c r="UOA36" s="40"/>
      <c r="UOB36" s="40"/>
      <c r="UOC36" s="40"/>
      <c r="UOD36" s="40"/>
      <c r="UOE36" s="19"/>
      <c r="UOF36" s="19"/>
      <c r="UOG36" s="18"/>
      <c r="UOH36" s="18"/>
      <c r="UOI36" s="39"/>
      <c r="UOJ36" s="39"/>
      <c r="UOK36" s="39"/>
      <c r="UOL36" s="39"/>
      <c r="UOM36" s="40"/>
      <c r="UON36" s="40"/>
      <c r="UOO36" s="40"/>
      <c r="UOP36" s="40"/>
      <c r="UOQ36" s="19"/>
      <c r="UOR36" s="19"/>
      <c r="UOS36" s="18"/>
      <c r="UOT36" s="18"/>
      <c r="UOU36" s="39"/>
      <c r="UOV36" s="39"/>
      <c r="UOW36" s="39"/>
      <c r="UOX36" s="39"/>
      <c r="UOY36" s="40"/>
      <c r="UOZ36" s="40"/>
      <c r="UPA36" s="40"/>
      <c r="UPB36" s="40"/>
      <c r="UPC36" s="19"/>
      <c r="UPD36" s="19"/>
      <c r="UPE36" s="18"/>
      <c r="UPF36" s="18"/>
      <c r="UPG36" s="39"/>
      <c r="UPH36" s="39"/>
      <c r="UPI36" s="39"/>
      <c r="UPJ36" s="39"/>
      <c r="UPK36" s="40"/>
      <c r="UPL36" s="40"/>
      <c r="UPM36" s="40"/>
      <c r="UPN36" s="40"/>
      <c r="UPO36" s="19"/>
      <c r="UPP36" s="19"/>
      <c r="UPQ36" s="18"/>
      <c r="UPR36" s="18"/>
      <c r="UPS36" s="39"/>
      <c r="UPT36" s="39"/>
      <c r="UPU36" s="39"/>
      <c r="UPV36" s="39"/>
      <c r="UPW36" s="40"/>
      <c r="UPX36" s="40"/>
      <c r="UPY36" s="40"/>
      <c r="UPZ36" s="40"/>
      <c r="UQA36" s="19"/>
      <c r="UQB36" s="19"/>
      <c r="UQC36" s="18"/>
      <c r="UQD36" s="18"/>
      <c r="UQE36" s="39"/>
      <c r="UQF36" s="39"/>
      <c r="UQG36" s="39"/>
      <c r="UQH36" s="39"/>
      <c r="UQI36" s="40"/>
      <c r="UQJ36" s="40"/>
      <c r="UQK36" s="40"/>
      <c r="UQL36" s="40"/>
      <c r="UQM36" s="19"/>
      <c r="UQN36" s="19"/>
      <c r="UQO36" s="18"/>
      <c r="UQP36" s="18"/>
      <c r="UQQ36" s="39"/>
      <c r="UQR36" s="39"/>
      <c r="UQS36" s="39"/>
      <c r="UQT36" s="39"/>
      <c r="UQU36" s="40"/>
      <c r="UQV36" s="40"/>
      <c r="UQW36" s="40"/>
      <c r="UQX36" s="40"/>
      <c r="UQY36" s="19"/>
      <c r="UQZ36" s="19"/>
      <c r="URA36" s="18"/>
      <c r="URB36" s="18"/>
      <c r="URC36" s="39"/>
      <c r="URD36" s="39"/>
      <c r="URE36" s="39"/>
      <c r="URF36" s="39"/>
      <c r="URG36" s="40"/>
      <c r="URH36" s="40"/>
      <c r="URI36" s="40"/>
      <c r="URJ36" s="40"/>
      <c r="URK36" s="19"/>
      <c r="URL36" s="19"/>
      <c r="URM36" s="18"/>
      <c r="URN36" s="18"/>
      <c r="URO36" s="39"/>
      <c r="URP36" s="39"/>
      <c r="URQ36" s="39"/>
      <c r="URR36" s="39"/>
      <c r="URS36" s="40"/>
      <c r="URT36" s="40"/>
      <c r="URU36" s="40"/>
      <c r="URV36" s="40"/>
      <c r="URW36" s="19"/>
      <c r="URX36" s="19"/>
      <c r="URY36" s="18"/>
      <c r="URZ36" s="18"/>
      <c r="USA36" s="39"/>
      <c r="USB36" s="39"/>
      <c r="USC36" s="39"/>
      <c r="USD36" s="39"/>
      <c r="USE36" s="40"/>
      <c r="USF36" s="40"/>
      <c r="USG36" s="40"/>
      <c r="USH36" s="40"/>
      <c r="USI36" s="19"/>
      <c r="USJ36" s="19"/>
      <c r="USK36" s="18"/>
      <c r="USL36" s="18"/>
      <c r="USM36" s="39"/>
      <c r="USN36" s="39"/>
      <c r="USO36" s="39"/>
      <c r="USP36" s="39"/>
      <c r="USQ36" s="40"/>
      <c r="USR36" s="40"/>
      <c r="USS36" s="40"/>
      <c r="UST36" s="40"/>
      <c r="USU36" s="19"/>
      <c r="USV36" s="19"/>
      <c r="USW36" s="18"/>
      <c r="USX36" s="18"/>
      <c r="USY36" s="39"/>
      <c r="USZ36" s="39"/>
      <c r="UTA36" s="39"/>
      <c r="UTB36" s="39"/>
      <c r="UTC36" s="40"/>
      <c r="UTD36" s="40"/>
      <c r="UTE36" s="40"/>
      <c r="UTF36" s="40"/>
      <c r="UTG36" s="19"/>
      <c r="UTH36" s="19"/>
      <c r="UTI36" s="18"/>
      <c r="UTJ36" s="18"/>
      <c r="UTK36" s="39"/>
      <c r="UTL36" s="39"/>
      <c r="UTM36" s="39"/>
      <c r="UTN36" s="39"/>
      <c r="UTO36" s="40"/>
      <c r="UTP36" s="40"/>
      <c r="UTQ36" s="40"/>
      <c r="UTR36" s="40"/>
      <c r="UTS36" s="19"/>
      <c r="UTT36" s="19"/>
      <c r="UTU36" s="18"/>
      <c r="UTV36" s="18"/>
      <c r="UTW36" s="39"/>
      <c r="UTX36" s="39"/>
      <c r="UTY36" s="39"/>
      <c r="UTZ36" s="39"/>
      <c r="UUA36" s="40"/>
      <c r="UUB36" s="40"/>
      <c r="UUC36" s="40"/>
      <c r="UUD36" s="40"/>
      <c r="UUE36" s="19"/>
      <c r="UUF36" s="19"/>
      <c r="UUG36" s="18"/>
      <c r="UUH36" s="18"/>
      <c r="UUI36" s="39"/>
      <c r="UUJ36" s="39"/>
      <c r="UUK36" s="39"/>
      <c r="UUL36" s="39"/>
      <c r="UUM36" s="40"/>
      <c r="UUN36" s="40"/>
      <c r="UUO36" s="40"/>
      <c r="UUP36" s="40"/>
      <c r="UUQ36" s="19"/>
      <c r="UUR36" s="19"/>
      <c r="UUS36" s="18"/>
      <c r="UUT36" s="18"/>
      <c r="UUU36" s="39"/>
      <c r="UUV36" s="39"/>
      <c r="UUW36" s="39"/>
      <c r="UUX36" s="39"/>
      <c r="UUY36" s="40"/>
      <c r="UUZ36" s="40"/>
      <c r="UVA36" s="40"/>
      <c r="UVB36" s="40"/>
      <c r="UVC36" s="19"/>
      <c r="UVD36" s="19"/>
      <c r="UVE36" s="18"/>
      <c r="UVF36" s="18"/>
      <c r="UVG36" s="39"/>
      <c r="UVH36" s="39"/>
      <c r="UVI36" s="39"/>
      <c r="UVJ36" s="39"/>
      <c r="UVK36" s="40"/>
      <c r="UVL36" s="40"/>
      <c r="UVM36" s="40"/>
      <c r="UVN36" s="40"/>
      <c r="UVO36" s="19"/>
      <c r="UVP36" s="19"/>
      <c r="UVQ36" s="18"/>
      <c r="UVR36" s="18"/>
      <c r="UVS36" s="39"/>
      <c r="UVT36" s="39"/>
      <c r="UVU36" s="39"/>
      <c r="UVV36" s="39"/>
      <c r="UVW36" s="40"/>
      <c r="UVX36" s="40"/>
      <c r="UVY36" s="40"/>
      <c r="UVZ36" s="40"/>
      <c r="UWA36" s="19"/>
      <c r="UWB36" s="19"/>
      <c r="UWC36" s="18"/>
      <c r="UWD36" s="18"/>
      <c r="UWE36" s="39"/>
      <c r="UWF36" s="39"/>
      <c r="UWG36" s="39"/>
      <c r="UWH36" s="39"/>
      <c r="UWI36" s="40"/>
      <c r="UWJ36" s="40"/>
      <c r="UWK36" s="40"/>
      <c r="UWL36" s="40"/>
      <c r="UWM36" s="19"/>
      <c r="UWN36" s="19"/>
      <c r="UWO36" s="18"/>
      <c r="UWP36" s="18"/>
      <c r="UWQ36" s="39"/>
      <c r="UWR36" s="39"/>
      <c r="UWS36" s="39"/>
      <c r="UWT36" s="39"/>
      <c r="UWU36" s="40"/>
      <c r="UWV36" s="40"/>
      <c r="UWW36" s="40"/>
      <c r="UWX36" s="40"/>
      <c r="UWY36" s="19"/>
      <c r="UWZ36" s="19"/>
      <c r="UXA36" s="18"/>
      <c r="UXB36" s="18"/>
      <c r="UXC36" s="39"/>
      <c r="UXD36" s="39"/>
      <c r="UXE36" s="39"/>
      <c r="UXF36" s="39"/>
      <c r="UXG36" s="40"/>
      <c r="UXH36" s="40"/>
      <c r="UXI36" s="40"/>
      <c r="UXJ36" s="40"/>
      <c r="UXK36" s="19"/>
      <c r="UXL36" s="19"/>
      <c r="UXM36" s="18"/>
      <c r="UXN36" s="18"/>
      <c r="UXO36" s="39"/>
      <c r="UXP36" s="39"/>
      <c r="UXQ36" s="39"/>
      <c r="UXR36" s="39"/>
      <c r="UXS36" s="40"/>
      <c r="UXT36" s="40"/>
      <c r="UXU36" s="40"/>
      <c r="UXV36" s="40"/>
      <c r="UXW36" s="19"/>
      <c r="UXX36" s="19"/>
      <c r="UXY36" s="18"/>
      <c r="UXZ36" s="18"/>
      <c r="UYA36" s="39"/>
      <c r="UYB36" s="39"/>
      <c r="UYC36" s="39"/>
      <c r="UYD36" s="39"/>
      <c r="UYE36" s="40"/>
      <c r="UYF36" s="40"/>
      <c r="UYG36" s="40"/>
      <c r="UYH36" s="40"/>
      <c r="UYI36" s="19"/>
      <c r="UYJ36" s="19"/>
      <c r="UYK36" s="18"/>
      <c r="UYL36" s="18"/>
      <c r="UYM36" s="39"/>
      <c r="UYN36" s="39"/>
      <c r="UYO36" s="39"/>
      <c r="UYP36" s="39"/>
      <c r="UYQ36" s="40"/>
      <c r="UYR36" s="40"/>
      <c r="UYS36" s="40"/>
      <c r="UYT36" s="40"/>
      <c r="UYU36" s="19"/>
      <c r="UYV36" s="19"/>
      <c r="UYW36" s="18"/>
      <c r="UYX36" s="18"/>
      <c r="UYY36" s="39"/>
      <c r="UYZ36" s="39"/>
      <c r="UZA36" s="39"/>
      <c r="UZB36" s="39"/>
      <c r="UZC36" s="40"/>
      <c r="UZD36" s="40"/>
      <c r="UZE36" s="40"/>
      <c r="UZF36" s="40"/>
      <c r="UZG36" s="19"/>
      <c r="UZH36" s="19"/>
      <c r="UZI36" s="18"/>
      <c r="UZJ36" s="18"/>
      <c r="UZK36" s="39"/>
      <c r="UZL36" s="39"/>
      <c r="UZM36" s="39"/>
      <c r="UZN36" s="39"/>
      <c r="UZO36" s="40"/>
      <c r="UZP36" s="40"/>
      <c r="UZQ36" s="40"/>
      <c r="UZR36" s="40"/>
      <c r="UZS36" s="19"/>
      <c r="UZT36" s="19"/>
      <c r="UZU36" s="18"/>
      <c r="UZV36" s="18"/>
      <c r="UZW36" s="39"/>
      <c r="UZX36" s="39"/>
      <c r="UZY36" s="39"/>
      <c r="UZZ36" s="39"/>
      <c r="VAA36" s="40"/>
      <c r="VAB36" s="40"/>
      <c r="VAC36" s="40"/>
      <c r="VAD36" s="40"/>
      <c r="VAE36" s="19"/>
      <c r="VAF36" s="19"/>
      <c r="VAG36" s="18"/>
      <c r="VAH36" s="18"/>
      <c r="VAI36" s="39"/>
      <c r="VAJ36" s="39"/>
      <c r="VAK36" s="39"/>
      <c r="VAL36" s="39"/>
      <c r="VAM36" s="40"/>
      <c r="VAN36" s="40"/>
      <c r="VAO36" s="40"/>
      <c r="VAP36" s="40"/>
      <c r="VAQ36" s="19"/>
      <c r="VAR36" s="19"/>
      <c r="VAS36" s="18"/>
      <c r="VAT36" s="18"/>
      <c r="VAU36" s="39"/>
      <c r="VAV36" s="39"/>
      <c r="VAW36" s="39"/>
      <c r="VAX36" s="39"/>
      <c r="VAY36" s="40"/>
      <c r="VAZ36" s="40"/>
      <c r="VBA36" s="40"/>
      <c r="VBB36" s="40"/>
      <c r="VBC36" s="19"/>
      <c r="VBD36" s="19"/>
      <c r="VBE36" s="18"/>
      <c r="VBF36" s="18"/>
      <c r="VBG36" s="39"/>
      <c r="VBH36" s="39"/>
      <c r="VBI36" s="39"/>
      <c r="VBJ36" s="39"/>
      <c r="VBK36" s="40"/>
      <c r="VBL36" s="40"/>
      <c r="VBM36" s="40"/>
      <c r="VBN36" s="40"/>
      <c r="VBO36" s="19"/>
      <c r="VBP36" s="19"/>
      <c r="VBQ36" s="18"/>
      <c r="VBR36" s="18"/>
      <c r="VBS36" s="39"/>
      <c r="VBT36" s="39"/>
      <c r="VBU36" s="39"/>
      <c r="VBV36" s="39"/>
      <c r="VBW36" s="40"/>
      <c r="VBX36" s="40"/>
      <c r="VBY36" s="40"/>
      <c r="VBZ36" s="40"/>
      <c r="VCA36" s="19"/>
      <c r="VCB36" s="19"/>
      <c r="VCC36" s="18"/>
      <c r="VCD36" s="18"/>
      <c r="VCE36" s="39"/>
      <c r="VCF36" s="39"/>
      <c r="VCG36" s="39"/>
      <c r="VCH36" s="39"/>
      <c r="VCI36" s="40"/>
      <c r="VCJ36" s="40"/>
      <c r="VCK36" s="40"/>
      <c r="VCL36" s="40"/>
      <c r="VCM36" s="19"/>
      <c r="VCN36" s="19"/>
      <c r="VCO36" s="18"/>
      <c r="VCP36" s="18"/>
      <c r="VCQ36" s="39"/>
      <c r="VCR36" s="39"/>
      <c r="VCS36" s="39"/>
      <c r="VCT36" s="39"/>
      <c r="VCU36" s="40"/>
      <c r="VCV36" s="40"/>
      <c r="VCW36" s="40"/>
      <c r="VCX36" s="40"/>
      <c r="VCY36" s="19"/>
      <c r="VCZ36" s="19"/>
      <c r="VDA36" s="18"/>
      <c r="VDB36" s="18"/>
      <c r="VDC36" s="39"/>
      <c r="VDD36" s="39"/>
      <c r="VDE36" s="39"/>
      <c r="VDF36" s="39"/>
      <c r="VDG36" s="40"/>
      <c r="VDH36" s="40"/>
      <c r="VDI36" s="40"/>
      <c r="VDJ36" s="40"/>
      <c r="VDK36" s="19"/>
      <c r="VDL36" s="19"/>
      <c r="VDM36" s="18"/>
      <c r="VDN36" s="18"/>
      <c r="VDO36" s="39"/>
      <c r="VDP36" s="39"/>
      <c r="VDQ36" s="39"/>
      <c r="VDR36" s="39"/>
      <c r="VDS36" s="40"/>
      <c r="VDT36" s="40"/>
      <c r="VDU36" s="40"/>
      <c r="VDV36" s="40"/>
      <c r="VDW36" s="19"/>
      <c r="VDX36" s="19"/>
      <c r="VDY36" s="18"/>
      <c r="VDZ36" s="18"/>
      <c r="VEA36" s="39"/>
      <c r="VEB36" s="39"/>
      <c r="VEC36" s="39"/>
      <c r="VED36" s="39"/>
      <c r="VEE36" s="40"/>
      <c r="VEF36" s="40"/>
      <c r="VEG36" s="40"/>
      <c r="VEH36" s="40"/>
      <c r="VEI36" s="19"/>
      <c r="VEJ36" s="19"/>
      <c r="VEK36" s="18"/>
      <c r="VEL36" s="18"/>
      <c r="VEM36" s="39"/>
      <c r="VEN36" s="39"/>
      <c r="VEO36" s="39"/>
      <c r="VEP36" s="39"/>
      <c r="VEQ36" s="40"/>
      <c r="VER36" s="40"/>
      <c r="VES36" s="40"/>
      <c r="VET36" s="40"/>
      <c r="VEU36" s="19"/>
      <c r="VEV36" s="19"/>
      <c r="VEW36" s="18"/>
      <c r="VEX36" s="18"/>
      <c r="VEY36" s="39"/>
      <c r="VEZ36" s="39"/>
      <c r="VFA36" s="39"/>
      <c r="VFB36" s="39"/>
      <c r="VFC36" s="40"/>
      <c r="VFD36" s="40"/>
      <c r="VFE36" s="40"/>
      <c r="VFF36" s="40"/>
      <c r="VFG36" s="19"/>
      <c r="VFH36" s="19"/>
      <c r="VFI36" s="18"/>
      <c r="VFJ36" s="18"/>
      <c r="VFK36" s="39"/>
      <c r="VFL36" s="39"/>
      <c r="VFM36" s="39"/>
      <c r="VFN36" s="39"/>
      <c r="VFO36" s="40"/>
      <c r="VFP36" s="40"/>
      <c r="VFQ36" s="40"/>
      <c r="VFR36" s="40"/>
      <c r="VFS36" s="19"/>
      <c r="VFT36" s="19"/>
      <c r="VFU36" s="18"/>
      <c r="VFV36" s="18"/>
      <c r="VFW36" s="39"/>
      <c r="VFX36" s="39"/>
      <c r="VFY36" s="39"/>
      <c r="VFZ36" s="39"/>
      <c r="VGA36" s="40"/>
      <c r="VGB36" s="40"/>
      <c r="VGC36" s="40"/>
      <c r="VGD36" s="40"/>
      <c r="VGE36" s="19"/>
      <c r="VGF36" s="19"/>
      <c r="VGG36" s="18"/>
      <c r="VGH36" s="18"/>
      <c r="VGI36" s="39"/>
      <c r="VGJ36" s="39"/>
      <c r="VGK36" s="39"/>
      <c r="VGL36" s="39"/>
      <c r="VGM36" s="40"/>
      <c r="VGN36" s="40"/>
      <c r="VGO36" s="40"/>
      <c r="VGP36" s="40"/>
      <c r="VGQ36" s="19"/>
      <c r="VGR36" s="19"/>
      <c r="VGS36" s="18"/>
      <c r="VGT36" s="18"/>
      <c r="VGU36" s="39"/>
      <c r="VGV36" s="39"/>
      <c r="VGW36" s="39"/>
      <c r="VGX36" s="39"/>
      <c r="VGY36" s="40"/>
      <c r="VGZ36" s="40"/>
      <c r="VHA36" s="40"/>
      <c r="VHB36" s="40"/>
      <c r="VHC36" s="19"/>
      <c r="VHD36" s="19"/>
      <c r="VHE36" s="18"/>
      <c r="VHF36" s="18"/>
      <c r="VHG36" s="39"/>
      <c r="VHH36" s="39"/>
      <c r="VHI36" s="39"/>
      <c r="VHJ36" s="39"/>
      <c r="VHK36" s="40"/>
      <c r="VHL36" s="40"/>
      <c r="VHM36" s="40"/>
      <c r="VHN36" s="40"/>
      <c r="VHO36" s="19"/>
      <c r="VHP36" s="19"/>
      <c r="VHQ36" s="18"/>
      <c r="VHR36" s="18"/>
      <c r="VHS36" s="39"/>
      <c r="VHT36" s="39"/>
      <c r="VHU36" s="39"/>
      <c r="VHV36" s="39"/>
      <c r="VHW36" s="40"/>
      <c r="VHX36" s="40"/>
      <c r="VHY36" s="40"/>
      <c r="VHZ36" s="40"/>
      <c r="VIA36" s="19"/>
      <c r="VIB36" s="19"/>
      <c r="VIC36" s="18"/>
      <c r="VID36" s="18"/>
      <c r="VIE36" s="39"/>
      <c r="VIF36" s="39"/>
      <c r="VIG36" s="39"/>
      <c r="VIH36" s="39"/>
      <c r="VII36" s="40"/>
      <c r="VIJ36" s="40"/>
      <c r="VIK36" s="40"/>
      <c r="VIL36" s="40"/>
      <c r="VIM36" s="19"/>
      <c r="VIN36" s="19"/>
      <c r="VIO36" s="18"/>
      <c r="VIP36" s="18"/>
      <c r="VIQ36" s="39"/>
      <c r="VIR36" s="39"/>
      <c r="VIS36" s="39"/>
      <c r="VIT36" s="39"/>
      <c r="VIU36" s="40"/>
      <c r="VIV36" s="40"/>
      <c r="VIW36" s="40"/>
      <c r="VIX36" s="40"/>
      <c r="VIY36" s="19"/>
      <c r="VIZ36" s="19"/>
      <c r="VJA36" s="18"/>
      <c r="VJB36" s="18"/>
      <c r="VJC36" s="39"/>
      <c r="VJD36" s="39"/>
      <c r="VJE36" s="39"/>
      <c r="VJF36" s="39"/>
      <c r="VJG36" s="40"/>
      <c r="VJH36" s="40"/>
      <c r="VJI36" s="40"/>
      <c r="VJJ36" s="40"/>
      <c r="VJK36" s="19"/>
      <c r="VJL36" s="19"/>
      <c r="VJM36" s="18"/>
      <c r="VJN36" s="18"/>
      <c r="VJO36" s="39"/>
      <c r="VJP36" s="39"/>
      <c r="VJQ36" s="39"/>
      <c r="VJR36" s="39"/>
      <c r="VJS36" s="40"/>
      <c r="VJT36" s="40"/>
      <c r="VJU36" s="40"/>
      <c r="VJV36" s="40"/>
      <c r="VJW36" s="19"/>
      <c r="VJX36" s="19"/>
      <c r="VJY36" s="18"/>
      <c r="VJZ36" s="18"/>
      <c r="VKA36" s="39"/>
      <c r="VKB36" s="39"/>
      <c r="VKC36" s="39"/>
      <c r="VKD36" s="39"/>
      <c r="VKE36" s="40"/>
      <c r="VKF36" s="40"/>
      <c r="VKG36" s="40"/>
      <c r="VKH36" s="40"/>
      <c r="VKI36" s="19"/>
      <c r="VKJ36" s="19"/>
      <c r="VKK36" s="18"/>
      <c r="VKL36" s="18"/>
      <c r="VKM36" s="39"/>
      <c r="VKN36" s="39"/>
      <c r="VKO36" s="39"/>
      <c r="VKP36" s="39"/>
      <c r="VKQ36" s="40"/>
      <c r="VKR36" s="40"/>
      <c r="VKS36" s="40"/>
      <c r="VKT36" s="40"/>
      <c r="VKU36" s="19"/>
      <c r="VKV36" s="19"/>
      <c r="VKW36" s="18"/>
      <c r="VKX36" s="18"/>
      <c r="VKY36" s="39"/>
      <c r="VKZ36" s="39"/>
      <c r="VLA36" s="39"/>
      <c r="VLB36" s="39"/>
      <c r="VLC36" s="40"/>
      <c r="VLD36" s="40"/>
      <c r="VLE36" s="40"/>
      <c r="VLF36" s="40"/>
      <c r="VLG36" s="19"/>
      <c r="VLH36" s="19"/>
      <c r="VLI36" s="18"/>
      <c r="VLJ36" s="18"/>
      <c r="VLK36" s="39"/>
      <c r="VLL36" s="39"/>
      <c r="VLM36" s="39"/>
      <c r="VLN36" s="39"/>
      <c r="VLO36" s="40"/>
      <c r="VLP36" s="40"/>
      <c r="VLQ36" s="40"/>
      <c r="VLR36" s="40"/>
      <c r="VLS36" s="19"/>
      <c r="VLT36" s="19"/>
      <c r="VLU36" s="18"/>
      <c r="VLV36" s="18"/>
      <c r="VLW36" s="39"/>
      <c r="VLX36" s="39"/>
      <c r="VLY36" s="39"/>
      <c r="VLZ36" s="39"/>
      <c r="VMA36" s="40"/>
      <c r="VMB36" s="40"/>
      <c r="VMC36" s="40"/>
      <c r="VMD36" s="40"/>
      <c r="VME36" s="19"/>
      <c r="VMF36" s="19"/>
      <c r="VMG36" s="18"/>
      <c r="VMH36" s="18"/>
      <c r="VMI36" s="39"/>
      <c r="VMJ36" s="39"/>
      <c r="VMK36" s="39"/>
      <c r="VML36" s="39"/>
      <c r="VMM36" s="40"/>
      <c r="VMN36" s="40"/>
      <c r="VMO36" s="40"/>
      <c r="VMP36" s="40"/>
      <c r="VMQ36" s="19"/>
      <c r="VMR36" s="19"/>
      <c r="VMS36" s="18"/>
      <c r="VMT36" s="18"/>
      <c r="VMU36" s="39"/>
      <c r="VMV36" s="39"/>
      <c r="VMW36" s="39"/>
      <c r="VMX36" s="39"/>
      <c r="VMY36" s="40"/>
      <c r="VMZ36" s="40"/>
      <c r="VNA36" s="40"/>
      <c r="VNB36" s="40"/>
      <c r="VNC36" s="19"/>
      <c r="VND36" s="19"/>
      <c r="VNE36" s="18"/>
      <c r="VNF36" s="18"/>
      <c r="VNG36" s="39"/>
      <c r="VNH36" s="39"/>
      <c r="VNI36" s="39"/>
      <c r="VNJ36" s="39"/>
      <c r="VNK36" s="40"/>
      <c r="VNL36" s="40"/>
      <c r="VNM36" s="40"/>
      <c r="VNN36" s="40"/>
      <c r="VNO36" s="19"/>
      <c r="VNP36" s="19"/>
      <c r="VNQ36" s="18"/>
      <c r="VNR36" s="18"/>
      <c r="VNS36" s="39"/>
      <c r="VNT36" s="39"/>
      <c r="VNU36" s="39"/>
      <c r="VNV36" s="39"/>
      <c r="VNW36" s="40"/>
      <c r="VNX36" s="40"/>
      <c r="VNY36" s="40"/>
      <c r="VNZ36" s="40"/>
      <c r="VOA36" s="19"/>
      <c r="VOB36" s="19"/>
      <c r="VOC36" s="18"/>
      <c r="VOD36" s="18"/>
      <c r="VOE36" s="39"/>
      <c r="VOF36" s="39"/>
      <c r="VOG36" s="39"/>
      <c r="VOH36" s="39"/>
      <c r="VOI36" s="40"/>
      <c r="VOJ36" s="40"/>
      <c r="VOK36" s="40"/>
      <c r="VOL36" s="40"/>
      <c r="VOM36" s="19"/>
      <c r="VON36" s="19"/>
      <c r="VOO36" s="18"/>
      <c r="VOP36" s="18"/>
      <c r="VOQ36" s="39"/>
      <c r="VOR36" s="39"/>
      <c r="VOS36" s="39"/>
      <c r="VOT36" s="39"/>
      <c r="VOU36" s="40"/>
      <c r="VOV36" s="40"/>
      <c r="VOW36" s="40"/>
      <c r="VOX36" s="40"/>
      <c r="VOY36" s="19"/>
      <c r="VOZ36" s="19"/>
      <c r="VPA36" s="18"/>
      <c r="VPB36" s="18"/>
      <c r="VPC36" s="39"/>
      <c r="VPD36" s="39"/>
      <c r="VPE36" s="39"/>
      <c r="VPF36" s="39"/>
      <c r="VPG36" s="40"/>
      <c r="VPH36" s="40"/>
      <c r="VPI36" s="40"/>
      <c r="VPJ36" s="40"/>
      <c r="VPK36" s="19"/>
      <c r="VPL36" s="19"/>
      <c r="VPM36" s="18"/>
      <c r="VPN36" s="18"/>
      <c r="VPO36" s="39"/>
      <c r="VPP36" s="39"/>
      <c r="VPQ36" s="39"/>
      <c r="VPR36" s="39"/>
      <c r="VPS36" s="40"/>
      <c r="VPT36" s="40"/>
      <c r="VPU36" s="40"/>
      <c r="VPV36" s="40"/>
      <c r="VPW36" s="19"/>
      <c r="VPX36" s="19"/>
      <c r="VPY36" s="18"/>
      <c r="VPZ36" s="18"/>
      <c r="VQA36" s="39"/>
      <c r="VQB36" s="39"/>
      <c r="VQC36" s="39"/>
      <c r="VQD36" s="39"/>
      <c r="VQE36" s="40"/>
      <c r="VQF36" s="40"/>
      <c r="VQG36" s="40"/>
      <c r="VQH36" s="40"/>
      <c r="VQI36" s="19"/>
      <c r="VQJ36" s="19"/>
      <c r="VQK36" s="18"/>
      <c r="VQL36" s="18"/>
      <c r="VQM36" s="39"/>
      <c r="VQN36" s="39"/>
      <c r="VQO36" s="39"/>
      <c r="VQP36" s="39"/>
      <c r="VQQ36" s="40"/>
      <c r="VQR36" s="40"/>
      <c r="VQS36" s="40"/>
      <c r="VQT36" s="40"/>
      <c r="VQU36" s="19"/>
      <c r="VQV36" s="19"/>
      <c r="VQW36" s="18"/>
      <c r="VQX36" s="18"/>
      <c r="VQY36" s="39"/>
      <c r="VQZ36" s="39"/>
      <c r="VRA36" s="39"/>
      <c r="VRB36" s="39"/>
      <c r="VRC36" s="40"/>
      <c r="VRD36" s="40"/>
      <c r="VRE36" s="40"/>
      <c r="VRF36" s="40"/>
      <c r="VRG36" s="19"/>
      <c r="VRH36" s="19"/>
      <c r="VRI36" s="18"/>
      <c r="VRJ36" s="18"/>
      <c r="VRK36" s="39"/>
      <c r="VRL36" s="39"/>
      <c r="VRM36" s="39"/>
      <c r="VRN36" s="39"/>
      <c r="VRO36" s="40"/>
      <c r="VRP36" s="40"/>
      <c r="VRQ36" s="40"/>
      <c r="VRR36" s="40"/>
      <c r="VRS36" s="19"/>
      <c r="VRT36" s="19"/>
      <c r="VRU36" s="18"/>
      <c r="VRV36" s="18"/>
      <c r="VRW36" s="39"/>
      <c r="VRX36" s="39"/>
      <c r="VRY36" s="39"/>
      <c r="VRZ36" s="39"/>
      <c r="VSA36" s="40"/>
      <c r="VSB36" s="40"/>
      <c r="VSC36" s="40"/>
      <c r="VSD36" s="40"/>
      <c r="VSE36" s="19"/>
      <c r="VSF36" s="19"/>
      <c r="VSG36" s="18"/>
      <c r="VSH36" s="18"/>
      <c r="VSI36" s="39"/>
      <c r="VSJ36" s="39"/>
      <c r="VSK36" s="39"/>
      <c r="VSL36" s="39"/>
      <c r="VSM36" s="40"/>
      <c r="VSN36" s="40"/>
      <c r="VSO36" s="40"/>
      <c r="VSP36" s="40"/>
      <c r="VSQ36" s="19"/>
      <c r="VSR36" s="19"/>
      <c r="VSS36" s="18"/>
      <c r="VST36" s="18"/>
      <c r="VSU36" s="39"/>
      <c r="VSV36" s="39"/>
      <c r="VSW36" s="39"/>
      <c r="VSX36" s="39"/>
      <c r="VSY36" s="40"/>
      <c r="VSZ36" s="40"/>
      <c r="VTA36" s="40"/>
      <c r="VTB36" s="40"/>
      <c r="VTC36" s="19"/>
      <c r="VTD36" s="19"/>
      <c r="VTE36" s="18"/>
      <c r="VTF36" s="18"/>
      <c r="VTG36" s="39"/>
      <c r="VTH36" s="39"/>
      <c r="VTI36" s="39"/>
      <c r="VTJ36" s="39"/>
      <c r="VTK36" s="40"/>
      <c r="VTL36" s="40"/>
      <c r="VTM36" s="40"/>
      <c r="VTN36" s="40"/>
      <c r="VTO36" s="19"/>
      <c r="VTP36" s="19"/>
      <c r="VTQ36" s="18"/>
      <c r="VTR36" s="18"/>
      <c r="VTS36" s="39"/>
      <c r="VTT36" s="39"/>
      <c r="VTU36" s="39"/>
      <c r="VTV36" s="39"/>
      <c r="VTW36" s="40"/>
      <c r="VTX36" s="40"/>
      <c r="VTY36" s="40"/>
      <c r="VTZ36" s="40"/>
      <c r="VUA36" s="19"/>
      <c r="VUB36" s="19"/>
      <c r="VUC36" s="18"/>
      <c r="VUD36" s="18"/>
      <c r="VUE36" s="39"/>
      <c r="VUF36" s="39"/>
      <c r="VUG36" s="39"/>
      <c r="VUH36" s="39"/>
      <c r="VUI36" s="40"/>
      <c r="VUJ36" s="40"/>
      <c r="VUK36" s="40"/>
      <c r="VUL36" s="40"/>
      <c r="VUM36" s="19"/>
      <c r="VUN36" s="19"/>
      <c r="VUO36" s="18"/>
      <c r="VUP36" s="18"/>
      <c r="VUQ36" s="39"/>
      <c r="VUR36" s="39"/>
      <c r="VUS36" s="39"/>
      <c r="VUT36" s="39"/>
      <c r="VUU36" s="40"/>
      <c r="VUV36" s="40"/>
      <c r="VUW36" s="40"/>
      <c r="VUX36" s="40"/>
      <c r="VUY36" s="19"/>
      <c r="VUZ36" s="19"/>
      <c r="VVA36" s="18"/>
      <c r="VVB36" s="18"/>
      <c r="VVC36" s="39"/>
      <c r="VVD36" s="39"/>
      <c r="VVE36" s="39"/>
      <c r="VVF36" s="39"/>
      <c r="VVG36" s="40"/>
      <c r="VVH36" s="40"/>
      <c r="VVI36" s="40"/>
      <c r="VVJ36" s="40"/>
      <c r="VVK36" s="19"/>
      <c r="VVL36" s="19"/>
      <c r="VVM36" s="18"/>
      <c r="VVN36" s="18"/>
      <c r="VVO36" s="39"/>
      <c r="VVP36" s="39"/>
      <c r="VVQ36" s="39"/>
      <c r="VVR36" s="39"/>
      <c r="VVS36" s="40"/>
      <c r="VVT36" s="40"/>
      <c r="VVU36" s="40"/>
      <c r="VVV36" s="40"/>
      <c r="VVW36" s="19"/>
      <c r="VVX36" s="19"/>
      <c r="VVY36" s="18"/>
      <c r="VVZ36" s="18"/>
      <c r="VWA36" s="39"/>
      <c r="VWB36" s="39"/>
      <c r="VWC36" s="39"/>
      <c r="VWD36" s="39"/>
      <c r="VWE36" s="40"/>
      <c r="VWF36" s="40"/>
      <c r="VWG36" s="40"/>
      <c r="VWH36" s="40"/>
      <c r="VWI36" s="19"/>
      <c r="VWJ36" s="19"/>
      <c r="VWK36" s="18"/>
      <c r="VWL36" s="18"/>
      <c r="VWM36" s="39"/>
      <c r="VWN36" s="39"/>
      <c r="VWO36" s="39"/>
      <c r="VWP36" s="39"/>
      <c r="VWQ36" s="40"/>
      <c r="VWR36" s="40"/>
      <c r="VWS36" s="40"/>
      <c r="VWT36" s="40"/>
      <c r="VWU36" s="19"/>
      <c r="VWV36" s="19"/>
      <c r="VWW36" s="18"/>
      <c r="VWX36" s="18"/>
      <c r="VWY36" s="39"/>
      <c r="VWZ36" s="39"/>
      <c r="VXA36" s="39"/>
      <c r="VXB36" s="39"/>
      <c r="VXC36" s="40"/>
      <c r="VXD36" s="40"/>
      <c r="VXE36" s="40"/>
      <c r="VXF36" s="40"/>
      <c r="VXG36" s="19"/>
      <c r="VXH36" s="19"/>
      <c r="VXI36" s="18"/>
      <c r="VXJ36" s="18"/>
      <c r="VXK36" s="39"/>
      <c r="VXL36" s="39"/>
      <c r="VXM36" s="39"/>
      <c r="VXN36" s="39"/>
      <c r="VXO36" s="40"/>
      <c r="VXP36" s="40"/>
      <c r="VXQ36" s="40"/>
      <c r="VXR36" s="40"/>
      <c r="VXS36" s="19"/>
      <c r="VXT36" s="19"/>
      <c r="VXU36" s="18"/>
      <c r="VXV36" s="18"/>
      <c r="VXW36" s="39"/>
      <c r="VXX36" s="39"/>
      <c r="VXY36" s="39"/>
      <c r="VXZ36" s="39"/>
      <c r="VYA36" s="40"/>
      <c r="VYB36" s="40"/>
      <c r="VYC36" s="40"/>
      <c r="VYD36" s="40"/>
      <c r="VYE36" s="19"/>
      <c r="VYF36" s="19"/>
      <c r="VYG36" s="18"/>
      <c r="VYH36" s="18"/>
      <c r="VYI36" s="39"/>
      <c r="VYJ36" s="39"/>
      <c r="VYK36" s="39"/>
      <c r="VYL36" s="39"/>
      <c r="VYM36" s="40"/>
      <c r="VYN36" s="40"/>
      <c r="VYO36" s="40"/>
      <c r="VYP36" s="40"/>
      <c r="VYQ36" s="19"/>
      <c r="VYR36" s="19"/>
      <c r="VYS36" s="18"/>
      <c r="VYT36" s="18"/>
      <c r="VYU36" s="39"/>
      <c r="VYV36" s="39"/>
      <c r="VYW36" s="39"/>
      <c r="VYX36" s="39"/>
      <c r="VYY36" s="40"/>
      <c r="VYZ36" s="40"/>
      <c r="VZA36" s="40"/>
      <c r="VZB36" s="40"/>
      <c r="VZC36" s="19"/>
      <c r="VZD36" s="19"/>
      <c r="VZE36" s="18"/>
      <c r="VZF36" s="18"/>
      <c r="VZG36" s="39"/>
      <c r="VZH36" s="39"/>
      <c r="VZI36" s="39"/>
      <c r="VZJ36" s="39"/>
      <c r="VZK36" s="40"/>
      <c r="VZL36" s="40"/>
      <c r="VZM36" s="40"/>
      <c r="VZN36" s="40"/>
      <c r="VZO36" s="19"/>
      <c r="VZP36" s="19"/>
      <c r="VZQ36" s="18"/>
      <c r="VZR36" s="18"/>
      <c r="VZS36" s="39"/>
      <c r="VZT36" s="39"/>
      <c r="VZU36" s="39"/>
      <c r="VZV36" s="39"/>
      <c r="VZW36" s="40"/>
      <c r="VZX36" s="40"/>
      <c r="VZY36" s="40"/>
      <c r="VZZ36" s="40"/>
      <c r="WAA36" s="19"/>
      <c r="WAB36" s="19"/>
      <c r="WAC36" s="18"/>
      <c r="WAD36" s="18"/>
      <c r="WAE36" s="39"/>
      <c r="WAF36" s="39"/>
      <c r="WAG36" s="39"/>
      <c r="WAH36" s="39"/>
      <c r="WAI36" s="40"/>
      <c r="WAJ36" s="40"/>
      <c r="WAK36" s="40"/>
      <c r="WAL36" s="40"/>
      <c r="WAM36" s="19"/>
      <c r="WAN36" s="19"/>
      <c r="WAO36" s="18"/>
      <c r="WAP36" s="18"/>
      <c r="WAQ36" s="39"/>
      <c r="WAR36" s="39"/>
      <c r="WAS36" s="39"/>
      <c r="WAT36" s="39"/>
      <c r="WAU36" s="40"/>
      <c r="WAV36" s="40"/>
      <c r="WAW36" s="40"/>
      <c r="WAX36" s="40"/>
      <c r="WAY36" s="19"/>
      <c r="WAZ36" s="19"/>
      <c r="WBA36" s="18"/>
      <c r="WBB36" s="18"/>
      <c r="WBC36" s="39"/>
      <c r="WBD36" s="39"/>
      <c r="WBE36" s="39"/>
      <c r="WBF36" s="39"/>
      <c r="WBG36" s="40"/>
      <c r="WBH36" s="40"/>
      <c r="WBI36" s="40"/>
      <c r="WBJ36" s="40"/>
      <c r="WBK36" s="19"/>
      <c r="WBL36" s="19"/>
      <c r="WBM36" s="18"/>
      <c r="WBN36" s="18"/>
      <c r="WBO36" s="39"/>
      <c r="WBP36" s="39"/>
      <c r="WBQ36" s="39"/>
      <c r="WBR36" s="39"/>
      <c r="WBS36" s="40"/>
      <c r="WBT36" s="40"/>
      <c r="WBU36" s="40"/>
      <c r="WBV36" s="40"/>
      <c r="WBW36" s="19"/>
      <c r="WBX36" s="19"/>
      <c r="WBY36" s="18"/>
      <c r="WBZ36" s="18"/>
      <c r="WCA36" s="39"/>
      <c r="WCB36" s="39"/>
      <c r="WCC36" s="39"/>
      <c r="WCD36" s="39"/>
      <c r="WCE36" s="40"/>
      <c r="WCF36" s="40"/>
      <c r="WCG36" s="40"/>
      <c r="WCH36" s="40"/>
      <c r="WCI36" s="19"/>
      <c r="WCJ36" s="19"/>
      <c r="WCK36" s="18"/>
      <c r="WCL36" s="18"/>
      <c r="WCM36" s="39"/>
      <c r="WCN36" s="39"/>
      <c r="WCO36" s="39"/>
      <c r="WCP36" s="39"/>
      <c r="WCQ36" s="40"/>
      <c r="WCR36" s="40"/>
      <c r="WCS36" s="40"/>
      <c r="WCT36" s="40"/>
      <c r="WCU36" s="19"/>
      <c r="WCV36" s="19"/>
      <c r="WCW36" s="18"/>
      <c r="WCX36" s="18"/>
      <c r="WCY36" s="39"/>
      <c r="WCZ36" s="39"/>
      <c r="WDA36" s="39"/>
      <c r="WDB36" s="39"/>
      <c r="WDC36" s="40"/>
      <c r="WDD36" s="40"/>
      <c r="WDE36" s="40"/>
      <c r="WDF36" s="40"/>
      <c r="WDG36" s="19"/>
      <c r="WDH36" s="19"/>
      <c r="WDI36" s="18"/>
      <c r="WDJ36" s="18"/>
      <c r="WDK36" s="39"/>
      <c r="WDL36" s="39"/>
      <c r="WDM36" s="39"/>
      <c r="WDN36" s="39"/>
      <c r="WDO36" s="40"/>
      <c r="WDP36" s="40"/>
      <c r="WDQ36" s="40"/>
      <c r="WDR36" s="40"/>
      <c r="WDS36" s="19"/>
      <c r="WDT36" s="19"/>
      <c r="WDU36" s="18"/>
      <c r="WDV36" s="18"/>
      <c r="WDW36" s="39"/>
      <c r="WDX36" s="39"/>
      <c r="WDY36" s="39"/>
      <c r="WDZ36" s="39"/>
      <c r="WEA36" s="40"/>
      <c r="WEB36" s="40"/>
      <c r="WEC36" s="40"/>
      <c r="WED36" s="40"/>
      <c r="WEE36" s="19"/>
      <c r="WEF36" s="19"/>
      <c r="WEG36" s="18"/>
      <c r="WEH36" s="18"/>
      <c r="WEI36" s="39"/>
      <c r="WEJ36" s="39"/>
      <c r="WEK36" s="39"/>
      <c r="WEL36" s="39"/>
      <c r="WEM36" s="40"/>
      <c r="WEN36" s="40"/>
      <c r="WEO36" s="40"/>
      <c r="WEP36" s="40"/>
      <c r="WEQ36" s="19"/>
      <c r="WER36" s="19"/>
      <c r="WES36" s="18"/>
      <c r="WET36" s="18"/>
      <c r="WEU36" s="39"/>
      <c r="WEV36" s="39"/>
      <c r="WEW36" s="39"/>
      <c r="WEX36" s="39"/>
      <c r="WEY36" s="40"/>
      <c r="WEZ36" s="40"/>
      <c r="WFA36" s="40"/>
      <c r="WFB36" s="40"/>
      <c r="WFC36" s="19"/>
      <c r="WFD36" s="19"/>
      <c r="WFE36" s="18"/>
      <c r="WFF36" s="18"/>
      <c r="WFG36" s="39"/>
      <c r="WFH36" s="39"/>
      <c r="WFI36" s="39"/>
      <c r="WFJ36" s="39"/>
      <c r="WFK36" s="40"/>
      <c r="WFL36" s="40"/>
      <c r="WFM36" s="40"/>
      <c r="WFN36" s="40"/>
      <c r="WFO36" s="19"/>
      <c r="WFP36" s="19"/>
      <c r="WFQ36" s="18"/>
      <c r="WFR36" s="18"/>
      <c r="WFS36" s="39"/>
      <c r="WFT36" s="39"/>
      <c r="WFU36" s="39"/>
      <c r="WFV36" s="39"/>
      <c r="WFW36" s="40"/>
      <c r="WFX36" s="40"/>
      <c r="WFY36" s="40"/>
      <c r="WFZ36" s="40"/>
      <c r="WGA36" s="19"/>
      <c r="WGB36" s="19"/>
      <c r="WGC36" s="18"/>
      <c r="WGD36" s="18"/>
      <c r="WGE36" s="39"/>
      <c r="WGF36" s="39"/>
      <c r="WGG36" s="39"/>
      <c r="WGH36" s="39"/>
      <c r="WGI36" s="40"/>
      <c r="WGJ36" s="40"/>
      <c r="WGK36" s="40"/>
      <c r="WGL36" s="40"/>
      <c r="WGM36" s="19"/>
      <c r="WGN36" s="19"/>
      <c r="WGO36" s="18"/>
      <c r="WGP36" s="18"/>
      <c r="WGQ36" s="39"/>
      <c r="WGR36" s="39"/>
      <c r="WGS36" s="39"/>
      <c r="WGT36" s="39"/>
      <c r="WGU36" s="40"/>
      <c r="WGV36" s="40"/>
      <c r="WGW36" s="40"/>
      <c r="WGX36" s="40"/>
      <c r="WGY36" s="19"/>
      <c r="WGZ36" s="19"/>
      <c r="WHA36" s="18"/>
      <c r="WHB36" s="18"/>
      <c r="WHC36" s="39"/>
      <c r="WHD36" s="39"/>
      <c r="WHE36" s="39"/>
      <c r="WHF36" s="39"/>
      <c r="WHG36" s="40"/>
      <c r="WHH36" s="40"/>
      <c r="WHI36" s="40"/>
      <c r="WHJ36" s="40"/>
      <c r="WHK36" s="19"/>
      <c r="WHL36" s="19"/>
      <c r="WHM36" s="18"/>
      <c r="WHN36" s="18"/>
      <c r="WHO36" s="39"/>
      <c r="WHP36" s="39"/>
      <c r="WHQ36" s="39"/>
      <c r="WHR36" s="39"/>
      <c r="WHS36" s="40"/>
      <c r="WHT36" s="40"/>
      <c r="WHU36" s="40"/>
      <c r="WHV36" s="40"/>
      <c r="WHW36" s="19"/>
      <c r="WHX36" s="19"/>
      <c r="WHY36" s="18"/>
      <c r="WHZ36" s="18"/>
      <c r="WIA36" s="39"/>
      <c r="WIB36" s="39"/>
      <c r="WIC36" s="39"/>
      <c r="WID36" s="39"/>
      <c r="WIE36" s="40"/>
      <c r="WIF36" s="40"/>
      <c r="WIG36" s="40"/>
      <c r="WIH36" s="40"/>
      <c r="WII36" s="19"/>
      <c r="WIJ36" s="19"/>
      <c r="WIK36" s="18"/>
      <c r="WIL36" s="18"/>
      <c r="WIM36" s="39"/>
      <c r="WIN36" s="39"/>
      <c r="WIO36" s="39"/>
      <c r="WIP36" s="39"/>
      <c r="WIQ36" s="40"/>
      <c r="WIR36" s="40"/>
      <c r="WIS36" s="40"/>
      <c r="WIT36" s="40"/>
      <c r="WIU36" s="19"/>
      <c r="WIV36" s="19"/>
      <c r="WIW36" s="18"/>
      <c r="WIX36" s="18"/>
      <c r="WIY36" s="39"/>
      <c r="WIZ36" s="39"/>
      <c r="WJA36" s="39"/>
      <c r="WJB36" s="39"/>
      <c r="WJC36" s="40"/>
      <c r="WJD36" s="40"/>
      <c r="WJE36" s="40"/>
      <c r="WJF36" s="40"/>
      <c r="WJG36" s="19"/>
      <c r="WJH36" s="19"/>
      <c r="WJI36" s="18"/>
      <c r="WJJ36" s="18"/>
      <c r="WJK36" s="39"/>
      <c r="WJL36" s="39"/>
      <c r="WJM36" s="39"/>
      <c r="WJN36" s="39"/>
      <c r="WJO36" s="40"/>
      <c r="WJP36" s="40"/>
      <c r="WJQ36" s="40"/>
      <c r="WJR36" s="40"/>
      <c r="WJS36" s="19"/>
      <c r="WJT36" s="19"/>
      <c r="WJU36" s="18"/>
      <c r="WJV36" s="18"/>
      <c r="WJW36" s="39"/>
      <c r="WJX36" s="39"/>
      <c r="WJY36" s="39"/>
      <c r="WJZ36" s="39"/>
      <c r="WKA36" s="40"/>
      <c r="WKB36" s="40"/>
      <c r="WKC36" s="40"/>
      <c r="WKD36" s="40"/>
      <c r="WKE36" s="19"/>
      <c r="WKF36" s="19"/>
      <c r="WKG36" s="18"/>
      <c r="WKH36" s="18"/>
      <c r="WKI36" s="39"/>
      <c r="WKJ36" s="39"/>
      <c r="WKK36" s="39"/>
      <c r="WKL36" s="39"/>
      <c r="WKM36" s="40"/>
      <c r="WKN36" s="40"/>
      <c r="WKO36" s="40"/>
      <c r="WKP36" s="40"/>
      <c r="WKQ36" s="19"/>
      <c r="WKR36" s="19"/>
      <c r="WKS36" s="18"/>
      <c r="WKT36" s="18"/>
      <c r="WKU36" s="39"/>
      <c r="WKV36" s="39"/>
      <c r="WKW36" s="39"/>
      <c r="WKX36" s="39"/>
      <c r="WKY36" s="40"/>
      <c r="WKZ36" s="40"/>
      <c r="WLA36" s="40"/>
      <c r="WLB36" s="40"/>
      <c r="WLC36" s="19"/>
      <c r="WLD36" s="19"/>
      <c r="WLE36" s="18"/>
      <c r="WLF36" s="18"/>
      <c r="WLG36" s="39"/>
      <c r="WLH36" s="39"/>
      <c r="WLI36" s="39"/>
      <c r="WLJ36" s="39"/>
      <c r="WLK36" s="40"/>
      <c r="WLL36" s="40"/>
      <c r="WLM36" s="40"/>
      <c r="WLN36" s="40"/>
      <c r="WLO36" s="19"/>
      <c r="WLP36" s="19"/>
      <c r="WLQ36" s="18"/>
      <c r="WLR36" s="18"/>
      <c r="WLS36" s="39"/>
      <c r="WLT36" s="39"/>
      <c r="WLU36" s="39"/>
      <c r="WLV36" s="39"/>
      <c r="WLW36" s="40"/>
      <c r="WLX36" s="40"/>
      <c r="WLY36" s="40"/>
      <c r="WLZ36" s="40"/>
      <c r="WMA36" s="19"/>
      <c r="WMB36" s="19"/>
      <c r="WMC36" s="18"/>
      <c r="WMD36" s="18"/>
      <c r="WME36" s="39"/>
      <c r="WMF36" s="39"/>
      <c r="WMG36" s="39"/>
      <c r="WMH36" s="39"/>
      <c r="WMI36" s="40"/>
      <c r="WMJ36" s="40"/>
      <c r="WMK36" s="40"/>
      <c r="WML36" s="40"/>
      <c r="WMM36" s="19"/>
      <c r="WMN36" s="19"/>
      <c r="WMO36" s="18"/>
      <c r="WMP36" s="18"/>
      <c r="WMQ36" s="39"/>
      <c r="WMR36" s="39"/>
      <c r="WMS36" s="39"/>
      <c r="WMT36" s="39"/>
      <c r="WMU36" s="40"/>
      <c r="WMV36" s="40"/>
      <c r="WMW36" s="40"/>
      <c r="WMX36" s="40"/>
      <c r="WMY36" s="19"/>
      <c r="WMZ36" s="19"/>
      <c r="WNA36" s="18"/>
      <c r="WNB36" s="18"/>
      <c r="WNC36" s="39"/>
      <c r="WND36" s="39"/>
      <c r="WNE36" s="39"/>
      <c r="WNF36" s="39"/>
      <c r="WNG36" s="40"/>
      <c r="WNH36" s="40"/>
      <c r="WNI36" s="40"/>
      <c r="WNJ36" s="40"/>
      <c r="WNK36" s="19"/>
      <c r="WNL36" s="19"/>
      <c r="WNM36" s="18"/>
      <c r="WNN36" s="18"/>
      <c r="WNO36" s="39"/>
      <c r="WNP36" s="39"/>
      <c r="WNQ36" s="39"/>
      <c r="WNR36" s="39"/>
      <c r="WNS36" s="40"/>
      <c r="WNT36" s="40"/>
      <c r="WNU36" s="40"/>
      <c r="WNV36" s="40"/>
      <c r="WNW36" s="19"/>
      <c r="WNX36" s="19"/>
      <c r="WNY36" s="18"/>
      <c r="WNZ36" s="18"/>
      <c r="WOA36" s="39"/>
      <c r="WOB36" s="39"/>
      <c r="WOC36" s="39"/>
      <c r="WOD36" s="39"/>
      <c r="WOE36" s="40"/>
      <c r="WOF36" s="40"/>
      <c r="WOG36" s="40"/>
      <c r="WOH36" s="40"/>
      <c r="WOI36" s="19"/>
      <c r="WOJ36" s="19"/>
      <c r="WOK36" s="18"/>
      <c r="WOL36" s="18"/>
      <c r="WOM36" s="39"/>
      <c r="WON36" s="39"/>
      <c r="WOO36" s="39"/>
      <c r="WOP36" s="39"/>
      <c r="WOQ36" s="40"/>
      <c r="WOR36" s="40"/>
      <c r="WOS36" s="40"/>
      <c r="WOT36" s="40"/>
      <c r="WOU36" s="19"/>
      <c r="WOV36" s="19"/>
      <c r="WOW36" s="18"/>
      <c r="WOX36" s="18"/>
      <c r="WOY36" s="39"/>
      <c r="WOZ36" s="39"/>
      <c r="WPA36" s="39"/>
      <c r="WPB36" s="39"/>
      <c r="WPC36" s="40"/>
      <c r="WPD36" s="40"/>
      <c r="WPE36" s="40"/>
      <c r="WPF36" s="40"/>
      <c r="WPG36" s="19"/>
      <c r="WPH36" s="19"/>
      <c r="WPI36" s="18"/>
      <c r="WPJ36" s="18"/>
      <c r="WPK36" s="39"/>
      <c r="WPL36" s="39"/>
      <c r="WPM36" s="39"/>
      <c r="WPN36" s="39"/>
      <c r="WPO36" s="40"/>
      <c r="WPP36" s="40"/>
      <c r="WPQ36" s="40"/>
      <c r="WPR36" s="40"/>
      <c r="WPS36" s="19"/>
      <c r="WPT36" s="19"/>
      <c r="WPU36" s="18"/>
      <c r="WPV36" s="18"/>
      <c r="WPW36" s="39"/>
      <c r="WPX36" s="39"/>
      <c r="WPY36" s="39"/>
      <c r="WPZ36" s="39"/>
      <c r="WQA36" s="40"/>
      <c r="WQB36" s="40"/>
      <c r="WQC36" s="40"/>
      <c r="WQD36" s="40"/>
      <c r="WQE36" s="19"/>
      <c r="WQF36" s="19"/>
      <c r="WQG36" s="18"/>
      <c r="WQH36" s="18"/>
      <c r="WQI36" s="39"/>
      <c r="WQJ36" s="39"/>
      <c r="WQK36" s="39"/>
      <c r="WQL36" s="39"/>
      <c r="WQM36" s="40"/>
      <c r="WQN36" s="40"/>
      <c r="WQO36" s="40"/>
      <c r="WQP36" s="40"/>
      <c r="WQQ36" s="19"/>
      <c r="WQR36" s="19"/>
      <c r="WQS36" s="18"/>
      <c r="WQT36" s="18"/>
      <c r="WQU36" s="39"/>
      <c r="WQV36" s="39"/>
      <c r="WQW36" s="39"/>
      <c r="WQX36" s="39"/>
      <c r="WQY36" s="40"/>
      <c r="WQZ36" s="40"/>
      <c r="WRA36" s="40"/>
      <c r="WRB36" s="40"/>
      <c r="WRC36" s="19"/>
      <c r="WRD36" s="19"/>
      <c r="WRE36" s="18"/>
      <c r="WRF36" s="18"/>
      <c r="WRG36" s="39"/>
      <c r="WRH36" s="39"/>
      <c r="WRI36" s="39"/>
      <c r="WRJ36" s="39"/>
      <c r="WRK36" s="40"/>
      <c r="WRL36" s="40"/>
      <c r="WRM36" s="40"/>
      <c r="WRN36" s="40"/>
      <c r="WRO36" s="19"/>
      <c r="WRP36" s="19"/>
      <c r="WRQ36" s="18"/>
      <c r="WRR36" s="18"/>
      <c r="WRS36" s="39"/>
      <c r="WRT36" s="39"/>
      <c r="WRU36" s="39"/>
      <c r="WRV36" s="39"/>
      <c r="WRW36" s="40"/>
      <c r="WRX36" s="40"/>
      <c r="WRY36" s="40"/>
      <c r="WRZ36" s="40"/>
      <c r="WSA36" s="19"/>
      <c r="WSB36" s="19"/>
      <c r="WSC36" s="18"/>
      <c r="WSD36" s="18"/>
      <c r="WSE36" s="39"/>
      <c r="WSF36" s="39"/>
      <c r="WSG36" s="39"/>
      <c r="WSH36" s="39"/>
      <c r="WSI36" s="40"/>
      <c r="WSJ36" s="40"/>
      <c r="WSK36" s="40"/>
      <c r="WSL36" s="40"/>
      <c r="WSM36" s="19"/>
      <c r="WSN36" s="19"/>
      <c r="WSO36" s="18"/>
      <c r="WSP36" s="18"/>
      <c r="WSQ36" s="39"/>
      <c r="WSR36" s="39"/>
      <c r="WSS36" s="39"/>
      <c r="WST36" s="39"/>
      <c r="WSU36" s="40"/>
      <c r="WSV36" s="40"/>
      <c r="WSW36" s="40"/>
      <c r="WSX36" s="40"/>
      <c r="WSY36" s="19"/>
      <c r="WSZ36" s="19"/>
      <c r="WTA36" s="18"/>
      <c r="WTB36" s="18"/>
      <c r="WTC36" s="39"/>
      <c r="WTD36" s="39"/>
      <c r="WTE36" s="39"/>
      <c r="WTF36" s="39"/>
      <c r="WTG36" s="40"/>
      <c r="WTH36" s="40"/>
      <c r="WTI36" s="40"/>
      <c r="WTJ36" s="40"/>
      <c r="WTK36" s="19"/>
      <c r="WTL36" s="19"/>
      <c r="WTM36" s="18"/>
      <c r="WTN36" s="18"/>
      <c r="WTO36" s="39"/>
      <c r="WTP36" s="39"/>
      <c r="WTQ36" s="39"/>
      <c r="WTR36" s="39"/>
      <c r="WTS36" s="40"/>
      <c r="WTT36" s="40"/>
      <c r="WTU36" s="40"/>
      <c r="WTV36" s="40"/>
      <c r="WTW36" s="19"/>
      <c r="WTX36" s="19"/>
      <c r="WTY36" s="18"/>
      <c r="WTZ36" s="18"/>
      <c r="WUA36" s="39"/>
      <c r="WUB36" s="39"/>
      <c r="WUC36" s="39"/>
      <c r="WUD36" s="39"/>
      <c r="WUE36" s="40"/>
      <c r="WUF36" s="40"/>
      <c r="WUG36" s="40"/>
      <c r="WUH36" s="40"/>
      <c r="WUI36" s="19"/>
      <c r="WUJ36" s="19"/>
      <c r="WUK36" s="18"/>
      <c r="WUL36" s="18"/>
      <c r="WUM36" s="39"/>
      <c r="WUN36" s="39"/>
      <c r="WUO36" s="39"/>
      <c r="WUP36" s="39"/>
      <c r="WUQ36" s="40"/>
      <c r="WUR36" s="40"/>
      <c r="WUS36" s="40"/>
      <c r="WUT36" s="40"/>
      <c r="WUU36" s="19"/>
      <c r="WUV36" s="19"/>
      <c r="WUW36" s="18"/>
      <c r="WUX36" s="18"/>
      <c r="WUY36" s="39"/>
      <c r="WUZ36" s="39"/>
      <c r="WVA36" s="39"/>
      <c r="WVB36" s="39"/>
      <c r="WVC36" s="40"/>
      <c r="WVD36" s="40"/>
      <c r="WVE36" s="40"/>
      <c r="WVF36" s="40"/>
      <c r="WVG36" s="19"/>
      <c r="WVH36" s="19"/>
      <c r="WVI36" s="18"/>
      <c r="WVJ36" s="18"/>
      <c r="WVK36" s="39"/>
      <c r="WVL36" s="39"/>
      <c r="WVM36" s="39"/>
      <c r="WVN36" s="39"/>
      <c r="WVO36" s="40"/>
      <c r="WVP36" s="40"/>
      <c r="WVQ36" s="40"/>
      <c r="WVR36" s="40"/>
      <c r="WVS36" s="19"/>
      <c r="WVT36" s="19"/>
      <c r="WVU36" s="18"/>
      <c r="WVV36" s="18"/>
      <c r="WVW36" s="39"/>
      <c r="WVX36" s="39"/>
      <c r="WVY36" s="39"/>
      <c r="WVZ36" s="39"/>
      <c r="WWA36" s="40"/>
      <c r="WWB36" s="40"/>
      <c r="WWC36" s="40"/>
      <c r="WWD36" s="40"/>
      <c r="WWE36" s="19"/>
      <c r="WWF36" s="19"/>
      <c r="WWG36" s="18"/>
      <c r="WWH36" s="18"/>
      <c r="WWI36" s="39"/>
      <c r="WWJ36" s="39"/>
      <c r="WWK36" s="39"/>
      <c r="WWL36" s="39"/>
      <c r="WWM36" s="40"/>
      <c r="WWN36" s="40"/>
      <c r="WWO36" s="40"/>
      <c r="WWP36" s="40"/>
      <c r="WWQ36" s="19"/>
      <c r="WWR36" s="19"/>
      <c r="WWS36" s="18"/>
      <c r="WWT36" s="18"/>
      <c r="WWU36" s="39"/>
      <c r="WWV36" s="39"/>
      <c r="WWW36" s="39"/>
      <c r="WWX36" s="39"/>
      <c r="WWY36" s="40"/>
      <c r="WWZ36" s="40"/>
      <c r="WXA36" s="40"/>
      <c r="WXB36" s="40"/>
      <c r="WXC36" s="19"/>
      <c r="WXD36" s="19"/>
      <c r="WXE36" s="18"/>
      <c r="WXF36" s="18"/>
      <c r="WXG36" s="39"/>
      <c r="WXH36" s="39"/>
      <c r="WXI36" s="39"/>
      <c r="WXJ36" s="39"/>
      <c r="WXK36" s="40"/>
      <c r="WXL36" s="40"/>
      <c r="WXM36" s="40"/>
      <c r="WXN36" s="40"/>
      <c r="WXO36" s="19"/>
      <c r="WXP36" s="19"/>
      <c r="WXQ36" s="18"/>
      <c r="WXR36" s="18"/>
      <c r="WXS36" s="39"/>
      <c r="WXT36" s="39"/>
      <c r="WXU36" s="39"/>
      <c r="WXV36" s="39"/>
      <c r="WXW36" s="40"/>
      <c r="WXX36" s="40"/>
      <c r="WXY36" s="40"/>
      <c r="WXZ36" s="40"/>
      <c r="WYA36" s="19"/>
      <c r="WYB36" s="19"/>
      <c r="WYC36" s="18"/>
      <c r="WYD36" s="18"/>
      <c r="WYE36" s="39"/>
      <c r="WYF36" s="39"/>
      <c r="WYG36" s="39"/>
      <c r="WYH36" s="39"/>
      <c r="WYI36" s="40"/>
      <c r="WYJ36" s="40"/>
      <c r="WYK36" s="40"/>
      <c r="WYL36" s="40"/>
      <c r="WYM36" s="19"/>
      <c r="WYN36" s="19"/>
      <c r="WYO36" s="18"/>
      <c r="WYP36" s="18"/>
      <c r="WYQ36" s="39"/>
      <c r="WYR36" s="39"/>
      <c r="WYS36" s="39"/>
      <c r="WYT36" s="39"/>
      <c r="WYU36" s="40"/>
      <c r="WYV36" s="40"/>
      <c r="WYW36" s="40"/>
      <c r="WYX36" s="40"/>
      <c r="WYY36" s="19"/>
      <c r="WYZ36" s="19"/>
      <c r="WZA36" s="18"/>
      <c r="WZB36" s="18"/>
      <c r="WZC36" s="39"/>
      <c r="WZD36" s="39"/>
      <c r="WZE36" s="39"/>
      <c r="WZF36" s="39"/>
      <c r="WZG36" s="40"/>
      <c r="WZH36" s="40"/>
      <c r="WZI36" s="40"/>
      <c r="WZJ36" s="40"/>
      <c r="WZK36" s="19"/>
      <c r="WZL36" s="19"/>
      <c r="WZM36" s="18"/>
      <c r="WZN36" s="18"/>
      <c r="WZO36" s="39"/>
      <c r="WZP36" s="39"/>
      <c r="WZQ36" s="39"/>
      <c r="WZR36" s="39"/>
      <c r="WZS36" s="40"/>
      <c r="WZT36" s="40"/>
      <c r="WZU36" s="40"/>
      <c r="WZV36" s="40"/>
      <c r="WZW36" s="19"/>
      <c r="WZX36" s="19"/>
      <c r="WZY36" s="18"/>
      <c r="WZZ36" s="18"/>
      <c r="XAA36" s="39"/>
      <c r="XAB36" s="39"/>
      <c r="XAC36" s="39"/>
      <c r="XAD36" s="39"/>
      <c r="XAE36" s="40"/>
      <c r="XAF36" s="40"/>
      <c r="XAG36" s="40"/>
      <c r="XAH36" s="40"/>
      <c r="XAI36" s="19"/>
      <c r="XAJ36" s="19"/>
      <c r="XAK36" s="18"/>
      <c r="XAL36" s="18"/>
      <c r="XAM36" s="39"/>
      <c r="XAN36" s="39"/>
      <c r="XAO36" s="39"/>
      <c r="XAP36" s="39"/>
      <c r="XAQ36" s="40"/>
      <c r="XAR36" s="40"/>
      <c r="XAS36" s="40"/>
      <c r="XAT36" s="40"/>
      <c r="XAU36" s="19"/>
      <c r="XAV36" s="19"/>
      <c r="XAW36" s="18"/>
      <c r="XAX36" s="18"/>
      <c r="XAY36" s="39"/>
      <c r="XAZ36" s="39"/>
      <c r="XBA36" s="39"/>
      <c r="XBB36" s="39"/>
      <c r="XBC36" s="40"/>
      <c r="XBD36" s="40"/>
      <c r="XBE36" s="40"/>
      <c r="XBF36" s="40"/>
      <c r="XBG36" s="19"/>
      <c r="XBH36" s="19"/>
      <c r="XBI36" s="18"/>
      <c r="XBJ36" s="18"/>
      <c r="XBK36" s="39"/>
      <c r="XBL36" s="39"/>
      <c r="XBM36" s="39"/>
      <c r="XBN36" s="39"/>
      <c r="XBO36" s="40"/>
      <c r="XBP36" s="40"/>
      <c r="XBQ36" s="40"/>
      <c r="XBR36" s="40"/>
      <c r="XBS36" s="19"/>
      <c r="XBT36" s="19"/>
      <c r="XBU36" s="18"/>
      <c r="XBV36" s="18"/>
      <c r="XBW36" s="39"/>
      <c r="XBX36" s="39"/>
      <c r="XBY36" s="39"/>
      <c r="XBZ36" s="39"/>
      <c r="XCA36" s="40"/>
      <c r="XCB36" s="40"/>
      <c r="XCC36" s="40"/>
      <c r="XCD36" s="40"/>
      <c r="XCE36" s="19"/>
      <c r="XCF36" s="19"/>
      <c r="XCG36" s="18"/>
      <c r="XCH36" s="18"/>
      <c r="XCI36" s="39"/>
      <c r="XCJ36" s="39"/>
      <c r="XCK36" s="39"/>
      <c r="XCL36" s="39"/>
      <c r="XCM36" s="40"/>
      <c r="XCN36" s="40"/>
      <c r="XCO36" s="40"/>
      <c r="XCP36" s="40"/>
      <c r="XCQ36" s="19"/>
      <c r="XCR36" s="19"/>
      <c r="XCS36" s="18"/>
      <c r="XCT36" s="18"/>
      <c r="XCU36" s="39"/>
      <c r="XCV36" s="39"/>
      <c r="XCW36" s="39"/>
      <c r="XCX36" s="39"/>
      <c r="XCY36" s="40"/>
      <c r="XCZ36" s="40"/>
      <c r="XDA36" s="40"/>
      <c r="XDB36" s="40"/>
      <c r="XDC36" s="19"/>
      <c r="XDD36" s="19"/>
      <c r="XDE36" s="18"/>
      <c r="XDF36" s="18"/>
      <c r="XDG36" s="39"/>
      <c r="XDH36" s="39"/>
      <c r="XDI36" s="39"/>
      <c r="XDJ36" s="39"/>
      <c r="XDK36" s="40"/>
      <c r="XDL36" s="40"/>
      <c r="XDM36" s="40"/>
      <c r="XDN36" s="40"/>
      <c r="XDO36" s="19"/>
      <c r="XDP36" s="19"/>
      <c r="XDQ36" s="18"/>
      <c r="XDR36" s="18"/>
      <c r="XDS36" s="39"/>
      <c r="XDT36" s="39"/>
      <c r="XDU36" s="39"/>
      <c r="XDV36" s="39"/>
      <c r="XDW36" s="40"/>
      <c r="XDX36" s="40"/>
      <c r="XDY36" s="40"/>
      <c r="XDZ36" s="40"/>
      <c r="XEA36" s="19"/>
      <c r="XEB36" s="19"/>
      <c r="XEC36" s="18"/>
      <c r="XED36" s="18"/>
      <c r="XEE36" s="39"/>
      <c r="XEF36" s="39"/>
      <c r="XEG36" s="39"/>
      <c r="XEH36" s="39"/>
      <c r="XEI36" s="40"/>
      <c r="XEJ36" s="40"/>
      <c r="XEK36" s="40"/>
      <c r="XEL36" s="40"/>
      <c r="XEM36" s="19"/>
      <c r="XEN36" s="19"/>
      <c r="XEO36" s="18"/>
      <c r="XEP36" s="18"/>
      <c r="XEQ36" s="39"/>
      <c r="XER36" s="39"/>
      <c r="XES36" s="39"/>
      <c r="XET36" s="39"/>
      <c r="XEU36" s="40"/>
      <c r="XEV36" s="40"/>
      <c r="XEW36" s="40"/>
      <c r="XEX36" s="40"/>
      <c r="XEY36" s="19"/>
      <c r="XEZ36" s="19"/>
      <c r="XFA36" s="18"/>
      <c r="XFB36" s="18"/>
      <c r="XFC36" s="39"/>
      <c r="XFD36" s="39"/>
    </row>
    <row r="37" spans="1:16384" ht="20.100000000000001" customHeight="1" x14ac:dyDescent="0.25">
      <c r="A37" s="35"/>
      <c r="B37" t="s">
        <v>93</v>
      </c>
      <c r="C37" s="22">
        <v>1525552</v>
      </c>
      <c r="D37" s="23">
        <v>1492652</v>
      </c>
      <c r="E37" s="23">
        <v>1606304</v>
      </c>
      <c r="F37" s="49">
        <v>2231083</v>
      </c>
      <c r="G37" s="49">
        <v>1279635</v>
      </c>
      <c r="H37" s="23">
        <v>1170475</v>
      </c>
      <c r="I37" s="180">
        <v>2101553</v>
      </c>
      <c r="K37" s="90">
        <f>C37/C36</f>
        <v>0.92385300488768496</v>
      </c>
      <c r="L37" s="92">
        <f>D37/D36</f>
        <v>0.92524015052759667</v>
      </c>
      <c r="M37" s="92">
        <f>E37/E36</f>
        <v>0.9352265661206971</v>
      </c>
      <c r="N37" s="92">
        <f>F37/F36</f>
        <v>0.90303373237763462</v>
      </c>
      <c r="O37" s="92">
        <f t="shared" ref="O37:P37" si="32">G37/G36</f>
        <v>0.91527304016691335</v>
      </c>
      <c r="P37" s="92">
        <f t="shared" si="32"/>
        <v>0.90763061862880878</v>
      </c>
      <c r="Q37" s="205">
        <f>I37/I36</f>
        <v>0.91870807939990617</v>
      </c>
      <c r="S37" s="114">
        <f t="shared" si="1"/>
        <v>0.79547021508361992</v>
      </c>
      <c r="T37" s="115">
        <f t="shared" si="3"/>
        <v>1.1077460771097392</v>
      </c>
    </row>
    <row r="38" spans="1:16384" ht="20.100000000000001" customHeight="1" thickBot="1" x14ac:dyDescent="0.3">
      <c r="A38" s="35"/>
      <c r="B38" t="s">
        <v>94</v>
      </c>
      <c r="C38" s="22">
        <v>125741</v>
      </c>
      <c r="D38" s="23">
        <v>120607</v>
      </c>
      <c r="E38" s="23">
        <v>111252</v>
      </c>
      <c r="F38" s="49">
        <v>239570</v>
      </c>
      <c r="G38" s="49">
        <v>118456</v>
      </c>
      <c r="H38" s="23">
        <v>119119</v>
      </c>
      <c r="I38" s="180">
        <v>185956</v>
      </c>
      <c r="K38" s="90">
        <f>C38/C36</f>
        <v>7.6146995112315013E-2</v>
      </c>
      <c r="L38" s="29">
        <f>D38/D36</f>
        <v>7.4759849472403384E-2</v>
      </c>
      <c r="M38" s="29">
        <f>E38/E36</f>
        <v>6.4773433879302914E-2</v>
      </c>
      <c r="N38" s="29">
        <f>F38/F36</f>
        <v>9.6966267622365418E-2</v>
      </c>
      <c r="O38" s="29">
        <f t="shared" ref="O38:P38" si="33">G38/G36</f>
        <v>8.4726959833086687E-2</v>
      </c>
      <c r="P38" s="29">
        <f t="shared" si="33"/>
        <v>9.2369381371191245E-2</v>
      </c>
      <c r="Q38" s="205">
        <f>I38/I36</f>
        <v>8.1291920600093812E-2</v>
      </c>
      <c r="S38" s="114">
        <f t="shared" si="1"/>
        <v>0.5610943678170569</v>
      </c>
      <c r="T38" s="115">
        <f t="shared" si="3"/>
        <v>-1.1077460771097434</v>
      </c>
    </row>
    <row r="39" spans="1:16384" ht="20.100000000000001" customHeight="1" thickBot="1" x14ac:dyDescent="0.3">
      <c r="A39" s="17" t="s">
        <v>6</v>
      </c>
      <c r="B39" s="18"/>
      <c r="C39" s="24">
        <v>9967668</v>
      </c>
      <c r="D39" s="25">
        <v>10737419</v>
      </c>
      <c r="E39" s="25">
        <v>11617205</v>
      </c>
      <c r="F39" s="50">
        <v>12516189</v>
      </c>
      <c r="G39" s="50">
        <v>6007548</v>
      </c>
      <c r="H39" s="25">
        <v>5585205</v>
      </c>
      <c r="I39" s="179">
        <v>9390414</v>
      </c>
      <c r="K39" s="155">
        <f>C39/C45</f>
        <v>0.39031201410056948</v>
      </c>
      <c r="L39" s="32">
        <f>D39/D45</f>
        <v>0.38755790943893537</v>
      </c>
      <c r="M39" s="32">
        <f>E39/E45</f>
        <v>0.40015627760993427</v>
      </c>
      <c r="N39" s="32">
        <f>F39/F45</f>
        <v>0.37070958121112513</v>
      </c>
      <c r="O39" s="32">
        <f t="shared" ref="O39:P39" si="34">G39/G45</f>
        <v>0.33627350362285274</v>
      </c>
      <c r="P39" s="32">
        <f t="shared" si="34"/>
        <v>0.31710747056203803</v>
      </c>
      <c r="Q39" s="203">
        <f>I39/I45</f>
        <v>0.31508762270930663</v>
      </c>
      <c r="S39" s="113">
        <f t="shared" si="1"/>
        <v>0.6813015815892165</v>
      </c>
      <c r="T39" s="140">
        <f t="shared" si="3"/>
        <v>-0.20198478527314045</v>
      </c>
    </row>
    <row r="40" spans="1:16384" ht="20.100000000000001" customHeight="1" x14ac:dyDescent="0.25">
      <c r="A40" s="35"/>
      <c r="B40" t="s">
        <v>93</v>
      </c>
      <c r="C40" s="22">
        <v>7747050</v>
      </c>
      <c r="D40" s="23">
        <v>8595176</v>
      </c>
      <c r="E40" s="23">
        <v>9177628</v>
      </c>
      <c r="F40" s="49">
        <v>9633414</v>
      </c>
      <c r="G40" s="49">
        <v>4686520</v>
      </c>
      <c r="H40" s="23">
        <v>4510373</v>
      </c>
      <c r="I40" s="180">
        <v>7608704</v>
      </c>
      <c r="K40" s="90">
        <f>C40/C39</f>
        <v>0.77721790091724563</v>
      </c>
      <c r="L40" s="29">
        <f>D40/D39</f>
        <v>0.80048808750035738</v>
      </c>
      <c r="M40" s="29">
        <f>E40/E39</f>
        <v>0.79000310315605171</v>
      </c>
      <c r="N40" s="29">
        <f>F40/F39</f>
        <v>0.76967629683444383</v>
      </c>
      <c r="O40" s="29">
        <f t="shared" ref="O40:P40" si="35">G40/G39</f>
        <v>0.78010529420655483</v>
      </c>
      <c r="P40" s="29">
        <f t="shared" si="35"/>
        <v>0.80755728751227573</v>
      </c>
      <c r="Q40" s="205">
        <f>I40/I39</f>
        <v>0.81026289149764852</v>
      </c>
      <c r="S40" s="114">
        <f t="shared" si="1"/>
        <v>0.68693453956025363</v>
      </c>
      <c r="T40" s="115">
        <f t="shared" si="3"/>
        <v>0.27056039853727842</v>
      </c>
    </row>
    <row r="41" spans="1:16384" ht="20.100000000000001" customHeight="1" thickBot="1" x14ac:dyDescent="0.3">
      <c r="A41" s="35"/>
      <c r="B41" t="s">
        <v>94</v>
      </c>
      <c r="C41" s="22">
        <v>2220618</v>
      </c>
      <c r="D41" s="23">
        <v>2142243</v>
      </c>
      <c r="E41" s="23">
        <v>2439577</v>
      </c>
      <c r="F41" s="49">
        <v>2882775</v>
      </c>
      <c r="G41" s="49">
        <v>1321028</v>
      </c>
      <c r="H41" s="23">
        <v>1074832</v>
      </c>
      <c r="I41" s="180">
        <v>1781710</v>
      </c>
      <c r="K41" s="90">
        <f>C41/C39</f>
        <v>0.22278209908275437</v>
      </c>
      <c r="L41" s="29">
        <f>D41/D39</f>
        <v>0.19951191249964262</v>
      </c>
      <c r="M41" s="29">
        <f>E41/E39</f>
        <v>0.20999689684394826</v>
      </c>
      <c r="N41" s="29">
        <f>F41/F39</f>
        <v>0.23032370316555623</v>
      </c>
      <c r="O41" s="29">
        <f t="shared" ref="O41:P41" si="36">G41/G39</f>
        <v>0.21989470579344517</v>
      </c>
      <c r="P41" s="29">
        <f t="shared" si="36"/>
        <v>0.19244271248772427</v>
      </c>
      <c r="Q41" s="205">
        <f>I41/I39</f>
        <v>0.18973710850235145</v>
      </c>
      <c r="S41" s="114">
        <f t="shared" si="1"/>
        <v>0.65766370930526818</v>
      </c>
      <c r="T41" s="115">
        <f t="shared" si="3"/>
        <v>-0.2705603985372812</v>
      </c>
    </row>
    <row r="42" spans="1:16384" ht="20.100000000000001" customHeight="1" thickBot="1" x14ac:dyDescent="0.3">
      <c r="A42" s="17" t="s">
        <v>7</v>
      </c>
      <c r="B42" s="18"/>
      <c r="C42" s="24">
        <v>193958</v>
      </c>
      <c r="D42" s="25">
        <v>292407</v>
      </c>
      <c r="E42" s="25">
        <v>385323</v>
      </c>
      <c r="F42" s="50">
        <v>311761</v>
      </c>
      <c r="G42" s="50">
        <v>127623</v>
      </c>
      <c r="H42" s="25">
        <v>107274</v>
      </c>
      <c r="I42" s="179">
        <v>182758</v>
      </c>
      <c r="K42" s="155">
        <f>C42/C45</f>
        <v>7.5949698195122723E-3</v>
      </c>
      <c r="L42" s="32">
        <f>D42/D45</f>
        <v>1.0554179326084859E-2</v>
      </c>
      <c r="M42" s="32">
        <f>E42/E45</f>
        <v>1.3272505508639358E-2</v>
      </c>
      <c r="N42" s="32">
        <f>F42/F45</f>
        <v>9.2338642176114129E-3</v>
      </c>
      <c r="O42" s="32">
        <f t="shared" ref="O42:P42" si="37">G42/G45</f>
        <v>7.1437187606090431E-3</v>
      </c>
      <c r="P42" s="32">
        <f t="shared" si="37"/>
        <v>6.0906245692095573E-3</v>
      </c>
      <c r="Q42" s="203">
        <f>I42/I45</f>
        <v>6.1322944601917926E-3</v>
      </c>
      <c r="S42" s="113">
        <f t="shared" si="1"/>
        <v>0.70365605831795219</v>
      </c>
      <c r="T42" s="140">
        <f t="shared" si="3"/>
        <v>4.1669890982235294E-3</v>
      </c>
    </row>
    <row r="43" spans="1:16384" ht="20.100000000000001" customHeight="1" x14ac:dyDescent="0.25">
      <c r="A43" s="35"/>
      <c r="B43" t="s">
        <v>93</v>
      </c>
      <c r="C43" s="22">
        <v>189421</v>
      </c>
      <c r="D43" s="23">
        <v>287006</v>
      </c>
      <c r="E43" s="23">
        <v>380934</v>
      </c>
      <c r="F43" s="49">
        <v>306722</v>
      </c>
      <c r="G43" s="49">
        <v>124443</v>
      </c>
      <c r="H43" s="23">
        <v>106586</v>
      </c>
      <c r="I43" s="180">
        <v>173359</v>
      </c>
      <c r="K43" s="90">
        <f>C43/C42</f>
        <v>0.97660833788758394</v>
      </c>
      <c r="L43" s="29">
        <f>D43/D42</f>
        <v>0.98152916995831152</v>
      </c>
      <c r="M43" s="29">
        <f>E43/E42</f>
        <v>0.98860955613861612</v>
      </c>
      <c r="N43" s="29">
        <f>F43/F42</f>
        <v>0.98383697768482914</v>
      </c>
      <c r="O43" s="29">
        <f t="shared" ref="O43:P43" si="38">G43/G42</f>
        <v>0.97508286123974519</v>
      </c>
      <c r="P43" s="29">
        <f t="shared" si="38"/>
        <v>0.99358651677013998</v>
      </c>
      <c r="Q43" s="205">
        <f>I43/I42</f>
        <v>0.94857133477057087</v>
      </c>
      <c r="S43" s="114">
        <f t="shared" si="1"/>
        <v>0.62647064342408942</v>
      </c>
      <c r="T43" s="115">
        <f t="shared" si="3"/>
        <v>-4.5015181999569105</v>
      </c>
    </row>
    <row r="44" spans="1:16384" ht="20.100000000000001" customHeight="1" thickBot="1" x14ac:dyDescent="0.3">
      <c r="A44" s="35"/>
      <c r="B44" t="s">
        <v>94</v>
      </c>
      <c r="C44" s="22">
        <v>4537</v>
      </c>
      <c r="D44" s="23">
        <v>5401</v>
      </c>
      <c r="E44" s="23">
        <v>4389</v>
      </c>
      <c r="F44" s="49">
        <v>5039</v>
      </c>
      <c r="G44" s="49">
        <v>3180</v>
      </c>
      <c r="H44" s="23">
        <v>688</v>
      </c>
      <c r="I44" s="180">
        <v>9399</v>
      </c>
      <c r="K44" s="90">
        <f>C44/C42</f>
        <v>2.3391662112416091E-2</v>
      </c>
      <c r="L44" s="47">
        <f>D44/D42</f>
        <v>1.8470830041688469E-2</v>
      </c>
      <c r="M44" s="47">
        <f>E44/E42</f>
        <v>1.1390443861383825E-2</v>
      </c>
      <c r="N44" s="47">
        <f>F44/F42</f>
        <v>1.6163022315170916E-2</v>
      </c>
      <c r="O44" s="47">
        <f t="shared" ref="O44:P44" si="39">G44/G42</f>
        <v>2.4917138760254812E-2</v>
      </c>
      <c r="P44" s="47">
        <f t="shared" si="39"/>
        <v>6.4134832298599845E-3</v>
      </c>
      <c r="Q44" s="205">
        <f>I44/I42</f>
        <v>5.1428665229429078E-2</v>
      </c>
      <c r="S44" s="114">
        <f t="shared" si="1"/>
        <v>12.661337209302326</v>
      </c>
      <c r="T44" s="115">
        <f t="shared" si="3"/>
        <v>4.5015181999569096</v>
      </c>
    </row>
    <row r="45" spans="1:16384" ht="20.100000000000001" customHeight="1" thickBot="1" x14ac:dyDescent="0.3">
      <c r="A45" s="87" t="s">
        <v>27</v>
      </c>
      <c r="B45" s="111"/>
      <c r="C45" s="95">
        <f t="shared" ref="C45:E46" si="40">C7+C10+C13+C16+C18+C21+C24+C27+C30+C33+C36+C39+C42</f>
        <v>25537692</v>
      </c>
      <c r="D45" s="96">
        <f t="shared" si="40"/>
        <v>27705328</v>
      </c>
      <c r="E45" s="96">
        <f t="shared" si="40"/>
        <v>29031670</v>
      </c>
      <c r="F45" s="96">
        <f t="shared" ref="F45:G45" si="41">F7+F10+F13+F16+F18+F21+F24+F27+F30+F33+F36+F39+F42</f>
        <v>33762788</v>
      </c>
      <c r="G45" s="96">
        <f t="shared" si="41"/>
        <v>17865065</v>
      </c>
      <c r="H45" s="201">
        <f t="shared" ref="H45:I45" si="42">H7+H10+H13+H16+H18+H21+H24+H27+H30+H33+H36+H39+H42</f>
        <v>17612972</v>
      </c>
      <c r="I45" s="199">
        <f t="shared" si="42"/>
        <v>29802548</v>
      </c>
      <c r="K45" s="101">
        <f>K7+K10+K13+K16+K18+K21+K24+K27+K30+K33+K36+K39+K42</f>
        <v>1</v>
      </c>
      <c r="L45" s="97">
        <f>L7+L10+L13+L16+L18+L21+L24+L27+L30+L33+L36+L39+L42</f>
        <v>0.99999999999999978</v>
      </c>
      <c r="M45" s="97">
        <f>M7+M10+M13+M16+M18+M21+M24+M27+M30+M33+M36+M39+M42</f>
        <v>1</v>
      </c>
      <c r="N45" s="97">
        <f>N7+N10+N13+N16+N18+N21+N24+N27+N30+N33+N36+N39+N42</f>
        <v>1.0000000000000002</v>
      </c>
      <c r="O45" s="97">
        <f t="shared" ref="O45:P45" si="43">O7+O10+O13+O16+O18+O21+O24+O27+O30+O33+O36+O39+O42</f>
        <v>1.0000000000000002</v>
      </c>
      <c r="P45" s="97">
        <f t="shared" si="43"/>
        <v>1.0000000000000002</v>
      </c>
      <c r="Q45" s="207">
        <f t="shared" ref="Q45" si="44">Q7+Q10+Q13+Q16+Q18+Q21+Q24+Q27+Q30+Q33+Q36+Q39+Q42</f>
        <v>1</v>
      </c>
      <c r="S45" s="104">
        <f t="shared" si="1"/>
        <v>0.69207945144067684</v>
      </c>
      <c r="T45" s="144">
        <f t="shared" si="3"/>
        <v>-2.2204460492503131E-14</v>
      </c>
    </row>
    <row r="46" spans="1:16384" ht="20.100000000000001" customHeight="1" x14ac:dyDescent="0.25">
      <c r="A46" s="35"/>
      <c r="B46" t="s">
        <v>93</v>
      </c>
      <c r="C46" s="143">
        <f t="shared" si="40"/>
        <v>13525843</v>
      </c>
      <c r="D46" s="56">
        <f t="shared" si="40"/>
        <v>14240476</v>
      </c>
      <c r="E46" s="56">
        <f t="shared" si="40"/>
        <v>15953957</v>
      </c>
      <c r="F46" s="56">
        <f t="shared" ref="F46:G46" si="45">F8+F11+F14+F17+F19+F22+F25+F28+F31+F34+F37+F40+F43</f>
        <v>18474265</v>
      </c>
      <c r="G46" s="56">
        <f t="shared" si="45"/>
        <v>9386857</v>
      </c>
      <c r="H46" s="56">
        <f t="shared" ref="H46:I46" si="46">H8+H11+H14+H17+H19+H22+H25+H28+H31+H34+H37+H40+H43</f>
        <v>9270654</v>
      </c>
      <c r="I46" s="200">
        <f t="shared" si="46"/>
        <v>15741591</v>
      </c>
      <c r="K46" s="106">
        <f>C46/C45</f>
        <v>0.52964234199394367</v>
      </c>
      <c r="L46" s="29">
        <f>D46/D45</f>
        <v>0.51399774079556104</v>
      </c>
      <c r="M46" s="29">
        <f>E46/E45</f>
        <v>0.54953631671894865</v>
      </c>
      <c r="N46" s="29">
        <f>F46/F45</f>
        <v>0.54717830174451232</v>
      </c>
      <c r="O46" s="29">
        <f t="shared" ref="O46:P46" si="47">G46/G45</f>
        <v>0.52543088984003139</v>
      </c>
      <c r="P46" s="29">
        <f t="shared" si="47"/>
        <v>0.52635375790071093</v>
      </c>
      <c r="Q46" s="209">
        <f>I46/I45</f>
        <v>0.52819614618186339</v>
      </c>
      <c r="S46" s="114">
        <f t="shared" si="1"/>
        <v>0.69800221214166769</v>
      </c>
      <c r="T46" s="115">
        <f t="shared" si="3"/>
        <v>0.18423882811524628</v>
      </c>
    </row>
    <row r="47" spans="1:16384" ht="20.100000000000001" customHeight="1" thickBot="1" x14ac:dyDescent="0.3">
      <c r="A47" s="44"/>
      <c r="B47" s="36" t="s">
        <v>94</v>
      </c>
      <c r="C47" s="45">
        <f t="shared" ref="C47:E47" si="48">C9+C12+C15+C20+C23+C26+C29+C32+C35+C38+C41+C44</f>
        <v>12011849</v>
      </c>
      <c r="D47" s="46">
        <f t="shared" si="48"/>
        <v>13464852</v>
      </c>
      <c r="E47" s="46">
        <f t="shared" si="48"/>
        <v>13077713</v>
      </c>
      <c r="F47" s="46">
        <f t="shared" ref="F47:G47" si="49">F9+F12+F15+F20+F23+F26+F29+F32+F35+F38+F41+F44</f>
        <v>15288523</v>
      </c>
      <c r="G47" s="46">
        <f t="shared" si="49"/>
        <v>8478208</v>
      </c>
      <c r="H47" s="46">
        <f t="shared" ref="H47:I47" si="50">H9+H12+H15+H20+H23+H26+H29+H32+H35+H38+H41+H44</f>
        <v>8342318</v>
      </c>
      <c r="I47" s="181">
        <f t="shared" si="50"/>
        <v>14060957</v>
      </c>
      <c r="K47" s="139">
        <f>C47/C45</f>
        <v>0.47035765800605628</v>
      </c>
      <c r="L47" s="47">
        <f>D47/D45</f>
        <v>0.48600225920443896</v>
      </c>
      <c r="M47" s="47">
        <f>E47/E45</f>
        <v>0.45046368328105135</v>
      </c>
      <c r="N47" s="47">
        <f>F47/F45</f>
        <v>0.45282169825548768</v>
      </c>
      <c r="O47" s="47">
        <f t="shared" ref="O47:P47" si="51">G47/G45</f>
        <v>0.47456911015996861</v>
      </c>
      <c r="P47" s="47">
        <f t="shared" si="51"/>
        <v>0.47364624209928907</v>
      </c>
      <c r="Q47" s="210">
        <f>I47/I45</f>
        <v>0.47180385381813661</v>
      </c>
      <c r="S47" s="116">
        <f t="shared" si="1"/>
        <v>0.68549760390337555</v>
      </c>
      <c r="T47" s="117">
        <f t="shared" si="3"/>
        <v>-0.18423882811524628</v>
      </c>
    </row>
    <row r="50" spans="1:20" x14ac:dyDescent="0.25">
      <c r="A50" s="1" t="s">
        <v>30</v>
      </c>
      <c r="K50" s="1" t="s">
        <v>32</v>
      </c>
      <c r="S50" s="1" t="str">
        <f>S3</f>
        <v>VARIAÇÃO (JAN.-DEZ)</v>
      </c>
    </row>
    <row r="51" spans="1:20" ht="20.100000000000001" customHeight="1" thickBot="1" x14ac:dyDescent="0.3"/>
    <row r="52" spans="1:20" ht="20.100000000000001" customHeight="1" x14ac:dyDescent="0.25">
      <c r="A52" s="378" t="s">
        <v>42</v>
      </c>
      <c r="B52" s="394"/>
      <c r="C52" s="380">
        <v>2016</v>
      </c>
      <c r="D52" s="382">
        <v>2017</v>
      </c>
      <c r="E52" s="382">
        <v>2018</v>
      </c>
      <c r="F52" s="382">
        <v>2019</v>
      </c>
      <c r="G52" s="382">
        <v>2020</v>
      </c>
      <c r="H52" s="382">
        <f>H5</f>
        <v>2021</v>
      </c>
      <c r="I52" s="386">
        <v>2022</v>
      </c>
      <c r="K52" s="405">
        <v>2016</v>
      </c>
      <c r="L52" s="382">
        <v>2017</v>
      </c>
      <c r="M52" s="382">
        <v>2018</v>
      </c>
      <c r="N52" s="382">
        <v>2019</v>
      </c>
      <c r="O52" s="382">
        <v>2020</v>
      </c>
      <c r="P52" s="382">
        <v>2021</v>
      </c>
      <c r="Q52" s="386">
        <v>2022</v>
      </c>
      <c r="S52" s="403" t="s">
        <v>100</v>
      </c>
      <c r="T52" s="404"/>
    </row>
    <row r="53" spans="1:20" ht="20.100000000000001" customHeight="1" thickBot="1" x14ac:dyDescent="0.3">
      <c r="A53" s="395"/>
      <c r="B53" s="396"/>
      <c r="C53" s="393"/>
      <c r="D53" s="390"/>
      <c r="E53" s="390"/>
      <c r="F53" s="390"/>
      <c r="G53" s="390"/>
      <c r="H53" s="390">
        <v>2020</v>
      </c>
      <c r="I53" s="402">
        <v>2021</v>
      </c>
      <c r="K53" s="406"/>
      <c r="L53" s="390"/>
      <c r="M53" s="390"/>
      <c r="N53" s="390"/>
      <c r="O53" s="390"/>
      <c r="P53" s="390">
        <v>2020</v>
      </c>
      <c r="Q53" s="402">
        <v>2021</v>
      </c>
      <c r="S53" s="141" t="s">
        <v>0</v>
      </c>
      <c r="T53" s="142" t="s">
        <v>43</v>
      </c>
    </row>
    <row r="54" spans="1:20" ht="20.100000000000001" customHeight="1" thickBot="1" x14ac:dyDescent="0.3">
      <c r="A54" s="17" t="s">
        <v>10</v>
      </c>
      <c r="B54" s="18"/>
      <c r="C54" s="24">
        <v>39218341</v>
      </c>
      <c r="D54" s="25">
        <v>48114799</v>
      </c>
      <c r="E54" s="25">
        <v>49046966</v>
      </c>
      <c r="F54" s="50">
        <v>53546140</v>
      </c>
      <c r="G54" s="50">
        <v>29556331</v>
      </c>
      <c r="H54" s="25">
        <v>30198890</v>
      </c>
      <c r="I54" s="179">
        <v>53516687</v>
      </c>
      <c r="K54" s="155">
        <f>C54/C92</f>
        <v>0.15591700650219709</v>
      </c>
      <c r="L54" s="32">
        <f>D54/D92</f>
        <v>0.16680384345256438</v>
      </c>
      <c r="M54" s="32">
        <f>E54/E92</f>
        <v>0.15623242097362919</v>
      </c>
      <c r="N54" s="32">
        <f>F54/F92</f>
        <v>0.15243562054432794</v>
      </c>
      <c r="O54" s="32">
        <f t="shared" ref="O54:P54" si="52">G54/G92</f>
        <v>0.15802169215331374</v>
      </c>
      <c r="P54" s="32">
        <f t="shared" si="52"/>
        <v>0.1608147601211917</v>
      </c>
      <c r="Q54" s="203">
        <f>I54/I92</f>
        <v>0.15793355106395593</v>
      </c>
      <c r="S54" s="113">
        <f t="shared" ref="S54:S94" si="53">(I54-H54)/H54</f>
        <v>0.77214086345557731</v>
      </c>
      <c r="T54" s="112">
        <f>(Q54-P54)*100</f>
        <v>-0.28812090572357674</v>
      </c>
    </row>
    <row r="55" spans="1:20" ht="20.100000000000001" customHeight="1" x14ac:dyDescent="0.25">
      <c r="A55" s="35"/>
      <c r="B55" t="s">
        <v>93</v>
      </c>
      <c r="C55" s="22">
        <v>1318335</v>
      </c>
      <c r="D55" s="23">
        <v>1066465</v>
      </c>
      <c r="E55" s="23">
        <v>2255810</v>
      </c>
      <c r="F55" s="49">
        <v>2498668</v>
      </c>
      <c r="G55" s="49">
        <v>1363575</v>
      </c>
      <c r="H55" s="23">
        <v>3136716</v>
      </c>
      <c r="I55" s="180">
        <v>5141222</v>
      </c>
      <c r="K55" s="90">
        <f>C55/C54</f>
        <v>3.3615266897699725E-2</v>
      </c>
      <c r="L55" s="29">
        <f>D55/D54</f>
        <v>2.2165009979569904E-2</v>
      </c>
      <c r="M55" s="29">
        <f>E55/E54</f>
        <v>4.5992855093218203E-2</v>
      </c>
      <c r="N55" s="29">
        <f>F55/F54</f>
        <v>4.6663830483392454E-2</v>
      </c>
      <c r="O55" s="29">
        <f t="shared" ref="O55:P55" si="54">G55/G54</f>
        <v>4.6134785809510657E-2</v>
      </c>
      <c r="P55" s="29">
        <f t="shared" si="54"/>
        <v>0.10386858589835586</v>
      </c>
      <c r="Q55" s="205">
        <f>I55/I54</f>
        <v>9.6067643350194673E-2</v>
      </c>
      <c r="S55" s="114">
        <f t="shared" si="53"/>
        <v>0.63904605963689409</v>
      </c>
      <c r="T55" s="115">
        <f t="shared" ref="T55:T94" si="55">(Q55-P55)*100</f>
        <v>-0.78009425481611883</v>
      </c>
    </row>
    <row r="56" spans="1:20" ht="20.100000000000001" customHeight="1" thickBot="1" x14ac:dyDescent="0.3">
      <c r="A56" s="35"/>
      <c r="B56" t="s">
        <v>94</v>
      </c>
      <c r="C56" s="22">
        <v>37900006</v>
      </c>
      <c r="D56" s="23">
        <v>47048334</v>
      </c>
      <c r="E56" s="23">
        <v>46791156</v>
      </c>
      <c r="F56" s="49">
        <v>51047472</v>
      </c>
      <c r="G56" s="49">
        <v>28192756</v>
      </c>
      <c r="H56" s="23">
        <v>27062174</v>
      </c>
      <c r="I56" s="180">
        <v>48375465</v>
      </c>
      <c r="K56" s="90">
        <f>C56/C54</f>
        <v>0.96638473310230022</v>
      </c>
      <c r="L56" s="29">
        <f>D56/D54</f>
        <v>0.97783499002043006</v>
      </c>
      <c r="M56" s="29">
        <f>E56/E54</f>
        <v>0.95400714490678185</v>
      </c>
      <c r="N56" s="29">
        <f>F56/F54</f>
        <v>0.9533361695166076</v>
      </c>
      <c r="O56" s="29">
        <f t="shared" ref="O56:P56" si="56">G56/G54</f>
        <v>0.95386521419048931</v>
      </c>
      <c r="P56" s="29">
        <f t="shared" si="56"/>
        <v>0.8961314141016441</v>
      </c>
      <c r="Q56" s="205">
        <f>I56/I54</f>
        <v>0.90393235664980531</v>
      </c>
      <c r="S56" s="114">
        <f t="shared" si="53"/>
        <v>0.7875675841859564</v>
      </c>
      <c r="T56" s="115">
        <f t="shared" si="55"/>
        <v>0.7800942548161216</v>
      </c>
    </row>
    <row r="57" spans="1:20" ht="20.100000000000001" customHeight="1" thickBot="1" x14ac:dyDescent="0.3">
      <c r="A57" s="17" t="s">
        <v>21</v>
      </c>
      <c r="B57" s="18"/>
      <c r="C57" s="24">
        <v>1924359</v>
      </c>
      <c r="D57" s="25">
        <v>2915898</v>
      </c>
      <c r="E57" s="25">
        <v>1715135</v>
      </c>
      <c r="F57" s="50">
        <v>1891261</v>
      </c>
      <c r="G57" s="50">
        <v>999405</v>
      </c>
      <c r="H57" s="25">
        <v>873317</v>
      </c>
      <c r="I57" s="179">
        <v>1566207</v>
      </c>
      <c r="K57" s="155">
        <f>C57/C92</f>
        <v>7.6505096101735018E-3</v>
      </c>
      <c r="L57" s="32">
        <f>D57/D92</f>
        <v>1.010880235653994E-2</v>
      </c>
      <c r="M57" s="32">
        <f>E57/E92</f>
        <v>5.4633286255995018E-3</v>
      </c>
      <c r="N57" s="32">
        <f>F57/F92</f>
        <v>5.3840583867723465E-3</v>
      </c>
      <c r="O57" s="32">
        <f t="shared" ref="O57:P57" si="57">G57/G92</f>
        <v>5.3432771898001318E-3</v>
      </c>
      <c r="P57" s="32">
        <f t="shared" si="57"/>
        <v>4.6505770200414237E-3</v>
      </c>
      <c r="Q57" s="203">
        <f>I57/I92</f>
        <v>4.6220468245955736E-3</v>
      </c>
      <c r="S57" s="113">
        <f t="shared" si="53"/>
        <v>0.79340033458641024</v>
      </c>
      <c r="T57" s="112">
        <f t="shared" si="55"/>
        <v>-2.8530195445850177E-3</v>
      </c>
    </row>
    <row r="58" spans="1:20" ht="20.100000000000001" customHeight="1" x14ac:dyDescent="0.25">
      <c r="A58" s="35"/>
      <c r="B58" t="s">
        <v>93</v>
      </c>
      <c r="C58" s="22">
        <v>1906735</v>
      </c>
      <c r="D58" s="23">
        <v>2806443</v>
      </c>
      <c r="E58" s="23">
        <v>1423090</v>
      </c>
      <c r="F58" s="49">
        <v>1302747</v>
      </c>
      <c r="G58" s="49">
        <v>682544</v>
      </c>
      <c r="H58" s="23">
        <v>519185</v>
      </c>
      <c r="I58" s="180">
        <v>1009814</v>
      </c>
      <c r="K58" s="90">
        <f>C58/C57</f>
        <v>0.99084162570497503</v>
      </c>
      <c r="L58" s="92">
        <f>D58/D57</f>
        <v>0.96246267873567592</v>
      </c>
      <c r="M58" s="92">
        <f>E58/E57</f>
        <v>0.82972477385162102</v>
      </c>
      <c r="N58" s="92">
        <f>F58/F57</f>
        <v>0.68882454616258681</v>
      </c>
      <c r="O58" s="92">
        <f t="shared" ref="O58:P58" si="58">G58/G57</f>
        <v>0.68295035546149963</v>
      </c>
      <c r="P58" s="92">
        <f t="shared" si="58"/>
        <v>0.59449775969092555</v>
      </c>
      <c r="Q58" s="205">
        <f>I58/I57</f>
        <v>0.6447513004347446</v>
      </c>
      <c r="S58" s="114">
        <f t="shared" si="53"/>
        <v>0.9449984109710412</v>
      </c>
      <c r="T58" s="115">
        <f t="shared" si="55"/>
        <v>5.0253540743819052</v>
      </c>
    </row>
    <row r="59" spans="1:20" ht="20.100000000000001" customHeight="1" thickBot="1" x14ac:dyDescent="0.3">
      <c r="A59" s="35"/>
      <c r="B59" t="s">
        <v>94</v>
      </c>
      <c r="C59" s="22">
        <v>17624</v>
      </c>
      <c r="D59" s="23">
        <v>109455</v>
      </c>
      <c r="E59" s="23">
        <v>292045</v>
      </c>
      <c r="F59" s="49">
        <v>588514</v>
      </c>
      <c r="G59" s="49">
        <v>316861</v>
      </c>
      <c r="H59" s="23">
        <v>354132</v>
      </c>
      <c r="I59" s="180">
        <v>556393</v>
      </c>
      <c r="K59" s="90">
        <f>C59/C57</f>
        <v>9.1583742950249927E-3</v>
      </c>
      <c r="L59" s="47">
        <f>D59/D57</f>
        <v>3.7537321264324061E-2</v>
      </c>
      <c r="M59" s="47">
        <f>E59/E57</f>
        <v>0.17027522614837898</v>
      </c>
      <c r="N59" s="47">
        <f>F59/F57</f>
        <v>0.31117545383741324</v>
      </c>
      <c r="O59" s="47">
        <f t="shared" ref="O59:P59" si="59">G59/G57</f>
        <v>0.31704964453850043</v>
      </c>
      <c r="P59" s="47">
        <f t="shared" si="59"/>
        <v>0.4055022403090745</v>
      </c>
      <c r="Q59" s="205">
        <f>I59/I57</f>
        <v>0.3552486995652554</v>
      </c>
      <c r="S59" s="114">
        <f t="shared" si="53"/>
        <v>0.57114578744648892</v>
      </c>
      <c r="T59" s="115">
        <f t="shared" si="55"/>
        <v>-5.0253540743819105</v>
      </c>
    </row>
    <row r="60" spans="1:20" ht="20.100000000000001" customHeight="1" thickBot="1" x14ac:dyDescent="0.3">
      <c r="A60" s="17" t="s">
        <v>15</v>
      </c>
      <c r="B60" s="18"/>
      <c r="C60" s="24">
        <v>45568148</v>
      </c>
      <c r="D60" s="25">
        <v>61332118</v>
      </c>
      <c r="E60" s="25">
        <v>64429780</v>
      </c>
      <c r="F60" s="50">
        <v>74767147</v>
      </c>
      <c r="G60" s="50">
        <v>44240397</v>
      </c>
      <c r="H60" s="25">
        <v>46662195</v>
      </c>
      <c r="I60" s="179">
        <v>83778247</v>
      </c>
      <c r="K60" s="155">
        <f>C60/C92</f>
        <v>0.181161391503253</v>
      </c>
      <c r="L60" s="32">
        <f>D60/D92</f>
        <v>0.21262549614903734</v>
      </c>
      <c r="M60" s="32">
        <f>E60/E92</f>
        <v>0.20523227700156449</v>
      </c>
      <c r="N60" s="32">
        <f>F60/F92</f>
        <v>0.21284776921873336</v>
      </c>
      <c r="O60" s="32">
        <f t="shared" ref="O60:P60" si="60">G60/G92</f>
        <v>0.23652943917411076</v>
      </c>
      <c r="P60" s="32">
        <f t="shared" si="60"/>
        <v>0.24848495079300167</v>
      </c>
      <c r="Q60" s="203">
        <f>I60/I92</f>
        <v>0.24723869866277806</v>
      </c>
      <c r="S60" s="113">
        <f t="shared" si="53"/>
        <v>0.79542018972746564</v>
      </c>
      <c r="T60" s="112">
        <f t="shared" si="55"/>
        <v>-0.12462521302236129</v>
      </c>
    </row>
    <row r="61" spans="1:20" ht="20.100000000000001" customHeight="1" x14ac:dyDescent="0.25">
      <c r="A61" s="35"/>
      <c r="B61" t="s">
        <v>93</v>
      </c>
      <c r="C61" s="22">
        <v>4042105</v>
      </c>
      <c r="D61" s="23">
        <v>3394621</v>
      </c>
      <c r="E61" s="23">
        <v>2829257</v>
      </c>
      <c r="F61" s="49">
        <v>1593305</v>
      </c>
      <c r="G61" s="49">
        <v>712835</v>
      </c>
      <c r="H61" s="23">
        <v>1006075</v>
      </c>
      <c r="I61" s="180">
        <v>1984121</v>
      </c>
      <c r="K61" s="90">
        <f>C61/C60</f>
        <v>8.8704614460082945E-2</v>
      </c>
      <c r="L61" s="92">
        <f>D61/D60</f>
        <v>5.5348178257923521E-2</v>
      </c>
      <c r="M61" s="92">
        <f>E61/E60</f>
        <v>4.3912256102690402E-2</v>
      </c>
      <c r="N61" s="92">
        <f>F61/F60</f>
        <v>2.1310228675704316E-2</v>
      </c>
      <c r="O61" s="92">
        <f t="shared" ref="O61:P61" si="61">G61/G60</f>
        <v>1.6112762279235422E-2</v>
      </c>
      <c r="P61" s="92">
        <f t="shared" si="61"/>
        <v>2.1560815988189153E-2</v>
      </c>
      <c r="Q61" s="205">
        <f>I61/I60</f>
        <v>2.3683009266116536E-2</v>
      </c>
      <c r="S61" s="114">
        <f t="shared" si="53"/>
        <v>0.9721402479934399</v>
      </c>
      <c r="T61" s="115">
        <f t="shared" si="55"/>
        <v>0.21221932779273839</v>
      </c>
    </row>
    <row r="62" spans="1:20" ht="20.100000000000001" customHeight="1" thickBot="1" x14ac:dyDescent="0.3">
      <c r="A62" s="35"/>
      <c r="B62" t="s">
        <v>94</v>
      </c>
      <c r="C62" s="22">
        <v>41526043</v>
      </c>
      <c r="D62" s="23">
        <v>57937497</v>
      </c>
      <c r="E62" s="23">
        <v>61600523</v>
      </c>
      <c r="F62" s="49">
        <v>73173842</v>
      </c>
      <c r="G62" s="49">
        <v>43527562</v>
      </c>
      <c r="H62" s="23">
        <v>45656120</v>
      </c>
      <c r="I62" s="180">
        <v>81794126</v>
      </c>
      <c r="K62" s="90">
        <f>C62/C60</f>
        <v>0.91129538553991707</v>
      </c>
      <c r="L62" s="47">
        <f>D62/D60</f>
        <v>0.94465182174207651</v>
      </c>
      <c r="M62" s="47">
        <f>E62/E60</f>
        <v>0.95608774389730955</v>
      </c>
      <c r="N62" s="47">
        <f>F62/F60</f>
        <v>0.97868977132429569</v>
      </c>
      <c r="O62" s="47">
        <f t="shared" ref="O62:P62" si="62">G62/G60</f>
        <v>0.98388723772076458</v>
      </c>
      <c r="P62" s="47">
        <f t="shared" si="62"/>
        <v>0.97843918401181085</v>
      </c>
      <c r="Q62" s="205">
        <f>I62/I60</f>
        <v>0.97631699073388345</v>
      </c>
      <c r="S62" s="114">
        <f t="shared" si="53"/>
        <v>0.7915259991431598</v>
      </c>
      <c r="T62" s="115">
        <f t="shared" si="55"/>
        <v>-0.21221932779273978</v>
      </c>
    </row>
    <row r="63" spans="1:20" ht="20.100000000000001" customHeight="1" thickBot="1" x14ac:dyDescent="0.3">
      <c r="A63" s="17" t="s">
        <v>8</v>
      </c>
      <c r="B63" s="18"/>
      <c r="C63" s="24">
        <v>253854</v>
      </c>
      <c r="D63" s="25">
        <v>145443</v>
      </c>
      <c r="E63" s="25">
        <v>425755</v>
      </c>
      <c r="F63" s="50">
        <v>319658</v>
      </c>
      <c r="G63" s="50">
        <v>70775</v>
      </c>
      <c r="H63" s="25">
        <v>25028</v>
      </c>
      <c r="I63" s="179">
        <v>23828</v>
      </c>
      <c r="K63" s="155">
        <f>C63/C92</f>
        <v>1.0092256520643935E-3</v>
      </c>
      <c r="L63" s="32">
        <f>D63/D92</f>
        <v>5.0422015486901062E-4</v>
      </c>
      <c r="M63" s="32">
        <f>E63/E92</f>
        <v>1.3561844863477896E-3</v>
      </c>
      <c r="N63" s="32">
        <f>F63/F92</f>
        <v>9.1000519536905522E-4</v>
      </c>
      <c r="O63" s="32">
        <f t="shared" ref="O63:P63" si="63">G63/G92</f>
        <v>3.7839558848325183E-4</v>
      </c>
      <c r="P63" s="32">
        <f t="shared" si="63"/>
        <v>1.3327879986029903E-4</v>
      </c>
      <c r="Q63" s="203">
        <f>I63/I92</f>
        <v>7.0319013857340272E-5</v>
      </c>
      <c r="S63" s="113">
        <f t="shared" si="53"/>
        <v>-4.7946300143838903E-2</v>
      </c>
      <c r="T63" s="112">
        <f t="shared" si="55"/>
        <v>-6.2959786002958753E-3</v>
      </c>
    </row>
    <row r="64" spans="1:20" ht="20.100000000000001" customHeight="1" thickBot="1" x14ac:dyDescent="0.3">
      <c r="A64" s="35"/>
      <c r="B64" t="s">
        <v>93</v>
      </c>
      <c r="C64" s="22">
        <v>253854</v>
      </c>
      <c r="D64" s="23">
        <v>145443</v>
      </c>
      <c r="E64" s="23">
        <v>425755</v>
      </c>
      <c r="F64" s="49">
        <v>319658</v>
      </c>
      <c r="G64" s="49">
        <v>70775</v>
      </c>
      <c r="H64" s="23">
        <v>25028</v>
      </c>
      <c r="I64" s="180">
        <v>23828</v>
      </c>
      <c r="K64" s="90">
        <f>C64/C63</f>
        <v>1</v>
      </c>
      <c r="L64" s="185">
        <f>D64/D63</f>
        <v>1</v>
      </c>
      <c r="M64" s="185">
        <f>E64/E63</f>
        <v>1</v>
      </c>
      <c r="N64" s="185">
        <f>F64/F63</f>
        <v>1</v>
      </c>
      <c r="O64" s="185">
        <f t="shared" ref="O64:P64" si="64">G64/G63</f>
        <v>1</v>
      </c>
      <c r="P64" s="185">
        <f t="shared" si="64"/>
        <v>1</v>
      </c>
      <c r="Q64" s="205">
        <f>I64/I63</f>
        <v>1</v>
      </c>
      <c r="S64" s="114">
        <f t="shared" si="53"/>
        <v>-4.7946300143838903E-2</v>
      </c>
      <c r="T64" s="115">
        <f t="shared" si="55"/>
        <v>0</v>
      </c>
    </row>
    <row r="65" spans="1:20" ht="20.100000000000001" customHeight="1" thickBot="1" x14ac:dyDescent="0.3">
      <c r="A65" s="17" t="s">
        <v>19</v>
      </c>
      <c r="B65" s="18"/>
      <c r="C65" s="24">
        <v>297926</v>
      </c>
      <c r="D65" s="25">
        <v>132592</v>
      </c>
      <c r="E65" s="25">
        <v>130092</v>
      </c>
      <c r="F65" s="50">
        <v>197628</v>
      </c>
      <c r="G65" s="50">
        <v>411712</v>
      </c>
      <c r="H65" s="25">
        <v>184114</v>
      </c>
      <c r="I65" s="179">
        <v>275503</v>
      </c>
      <c r="K65" s="155">
        <f>C65/C92</f>
        <v>1.1844389358329453E-3</v>
      </c>
      <c r="L65" s="32">
        <f>D65/D92</f>
        <v>4.5966845275738165E-4</v>
      </c>
      <c r="M65" s="32">
        <f>E65/E92</f>
        <v>4.1439032353808326E-4</v>
      </c>
      <c r="N65" s="32">
        <f>F65/F92</f>
        <v>5.6260912209422453E-4</v>
      </c>
      <c r="O65" s="32">
        <f t="shared" ref="O65:P65" si="65">G65/G92</f>
        <v>2.2012010529935231E-3</v>
      </c>
      <c r="P65" s="32">
        <f t="shared" si="65"/>
        <v>9.804416236806415E-4</v>
      </c>
      <c r="Q65" s="203">
        <f>I65/I92</f>
        <v>8.13039251080192E-4</v>
      </c>
      <c r="S65" s="113">
        <f t="shared" si="53"/>
        <v>0.49637181311578693</v>
      </c>
      <c r="T65" s="112">
        <f t="shared" si="55"/>
        <v>-1.6740237260044949E-2</v>
      </c>
    </row>
    <row r="66" spans="1:20" ht="20.100000000000001" customHeight="1" x14ac:dyDescent="0.25">
      <c r="A66" s="35"/>
      <c r="B66" t="s">
        <v>93</v>
      </c>
      <c r="C66" s="22">
        <v>294731</v>
      </c>
      <c r="D66" s="23">
        <v>116660</v>
      </c>
      <c r="E66" s="23">
        <v>81543</v>
      </c>
      <c r="F66" s="49">
        <v>149470</v>
      </c>
      <c r="G66" s="49">
        <v>193943</v>
      </c>
      <c r="H66" s="23">
        <v>143750</v>
      </c>
      <c r="I66" s="180">
        <v>248959</v>
      </c>
      <c r="K66" s="90">
        <f t="shared" ref="K66:N67" si="66">C66/C65</f>
        <v>0.98927586044856775</v>
      </c>
      <c r="L66" s="29">
        <f t="shared" si="66"/>
        <v>0.87984192108121151</v>
      </c>
      <c r="M66" s="29">
        <f t="shared" si="66"/>
        <v>0.62681025735633245</v>
      </c>
      <c r="N66" s="29">
        <f t="shared" si="66"/>
        <v>0.75631995466229485</v>
      </c>
      <c r="O66" s="29">
        <f t="shared" ref="O66:P67" si="67">G66/G65</f>
        <v>0.47106472485621015</v>
      </c>
      <c r="P66" s="29">
        <f t="shared" si="67"/>
        <v>0.78076626437967778</v>
      </c>
      <c r="Q66" s="205">
        <f>I66/I65</f>
        <v>0.90365259180480795</v>
      </c>
      <c r="S66" s="114">
        <f t="shared" si="53"/>
        <v>0.73188869565217396</v>
      </c>
      <c r="T66" s="115">
        <f t="shared" si="55"/>
        <v>12.288632742513016</v>
      </c>
    </row>
    <row r="67" spans="1:20" ht="20.100000000000001" customHeight="1" thickBot="1" x14ac:dyDescent="0.3">
      <c r="A67" s="35"/>
      <c r="B67" t="s">
        <v>94</v>
      </c>
      <c r="C67" s="22">
        <v>3195</v>
      </c>
      <c r="D67" s="23">
        <v>15932</v>
      </c>
      <c r="E67" s="23">
        <v>48549</v>
      </c>
      <c r="F67" s="49">
        <v>48158</v>
      </c>
      <c r="G67" s="49">
        <v>217769</v>
      </c>
      <c r="H67" s="23">
        <v>40364</v>
      </c>
      <c r="I67" s="180">
        <v>26544</v>
      </c>
      <c r="K67" s="90">
        <f t="shared" si="66"/>
        <v>1.0840393443512899E-2</v>
      </c>
      <c r="L67" s="29">
        <f t="shared" si="66"/>
        <v>0.13656780387450712</v>
      </c>
      <c r="M67" s="29">
        <f t="shared" si="66"/>
        <v>0.59537912512416757</v>
      </c>
      <c r="N67" s="29">
        <f t="shared" si="66"/>
        <v>0.32219174416270824</v>
      </c>
      <c r="O67" s="29">
        <f t="shared" si="67"/>
        <v>1.1228505282479904</v>
      </c>
      <c r="P67" s="29">
        <f t="shared" si="67"/>
        <v>0.2807930434782609</v>
      </c>
      <c r="Q67" s="205">
        <f>I67/I66</f>
        <v>0.10661996553649396</v>
      </c>
      <c r="S67" s="114">
        <f t="shared" si="53"/>
        <v>-0.34238430284411853</v>
      </c>
      <c r="T67" s="115">
        <f t="shared" si="55"/>
        <v>-17.417307794176693</v>
      </c>
    </row>
    <row r="68" spans="1:20" ht="20.100000000000001" customHeight="1" thickBot="1" x14ac:dyDescent="0.3">
      <c r="A68" s="17" t="s">
        <v>25</v>
      </c>
      <c r="B68" s="18"/>
      <c r="C68" s="24">
        <v>450437</v>
      </c>
      <c r="D68" s="25">
        <v>664202</v>
      </c>
      <c r="E68" s="25">
        <v>1193621</v>
      </c>
      <c r="F68" s="50">
        <v>878489</v>
      </c>
      <c r="G68" s="50">
        <v>374089</v>
      </c>
      <c r="H68" s="25">
        <v>524405</v>
      </c>
      <c r="I68" s="179">
        <v>1050046</v>
      </c>
      <c r="K68" s="155">
        <f>C68/C92</f>
        <v>1.7907638841181514E-3</v>
      </c>
      <c r="L68" s="32">
        <f>D68/D92</f>
        <v>2.3026480154033305E-3</v>
      </c>
      <c r="M68" s="32">
        <f>E68/E92</f>
        <v>3.8021169047431852E-3</v>
      </c>
      <c r="N68" s="32">
        <f>F68/F92</f>
        <v>2.5008901828659567E-3</v>
      </c>
      <c r="O68" s="32">
        <f t="shared" ref="O68:P68" si="68">G68/G92</f>
        <v>2.0000512511495756E-3</v>
      </c>
      <c r="P68" s="32">
        <f t="shared" si="68"/>
        <v>2.7925550999176965E-3</v>
      </c>
      <c r="Q68" s="203">
        <f>I68/I92</f>
        <v>3.0987996988771495E-3</v>
      </c>
      <c r="S68" s="113">
        <f t="shared" si="53"/>
        <v>1.0023569569321422</v>
      </c>
      <c r="T68" s="112">
        <f t="shared" si="55"/>
        <v>3.06244598959453E-2</v>
      </c>
    </row>
    <row r="69" spans="1:20" ht="20.100000000000001" customHeight="1" x14ac:dyDescent="0.25">
      <c r="A69" s="35"/>
      <c r="B69" t="s">
        <v>93</v>
      </c>
      <c r="C69" s="22">
        <v>99201</v>
      </c>
      <c r="D69" s="23">
        <v>72764</v>
      </c>
      <c r="E69" s="23">
        <v>168245</v>
      </c>
      <c r="F69" s="49">
        <v>116918</v>
      </c>
      <c r="G69" s="49">
        <v>93762</v>
      </c>
      <c r="H69" s="23">
        <v>123610</v>
      </c>
      <c r="I69" s="180">
        <v>230492</v>
      </c>
      <c r="K69" s="90">
        <f>C69/C68</f>
        <v>0.22023279615129307</v>
      </c>
      <c r="L69" s="29">
        <f>D69/D68</f>
        <v>0.10955101008428159</v>
      </c>
      <c r="M69" s="29">
        <f>E69/E68</f>
        <v>0.14095345172378837</v>
      </c>
      <c r="N69" s="29">
        <f>F69/F68</f>
        <v>0.1330898850184806</v>
      </c>
      <c r="O69" s="29">
        <f t="shared" ref="O69:P69" si="69">G69/G68</f>
        <v>0.25064089026942787</v>
      </c>
      <c r="P69" s="29">
        <f t="shared" si="69"/>
        <v>0.23571476244505679</v>
      </c>
      <c r="Q69" s="205">
        <f>I69/I68</f>
        <v>0.21950657399771056</v>
      </c>
      <c r="S69" s="114">
        <f t="shared" si="53"/>
        <v>0.8646711431113987</v>
      </c>
      <c r="T69" s="115">
        <f t="shared" si="55"/>
        <v>-1.6208188447346228</v>
      </c>
    </row>
    <row r="70" spans="1:20" ht="20.100000000000001" customHeight="1" thickBot="1" x14ac:dyDescent="0.3">
      <c r="A70" s="35"/>
      <c r="B70" t="s">
        <v>94</v>
      </c>
      <c r="C70" s="22">
        <v>351236</v>
      </c>
      <c r="D70" s="23">
        <v>591438</v>
      </c>
      <c r="E70" s="23">
        <v>1025376</v>
      </c>
      <c r="F70" s="49">
        <v>761571</v>
      </c>
      <c r="G70" s="49">
        <v>280327</v>
      </c>
      <c r="H70" s="23">
        <v>400795</v>
      </c>
      <c r="I70" s="180">
        <v>819554</v>
      </c>
      <c r="K70" s="90">
        <f>C70/C68</f>
        <v>0.7797672038487069</v>
      </c>
      <c r="L70" s="29">
        <f>D70/D68</f>
        <v>0.89044898991571841</v>
      </c>
      <c r="M70" s="29">
        <f>E70/E68</f>
        <v>0.85904654827621163</v>
      </c>
      <c r="N70" s="29">
        <f>F70/F68</f>
        <v>0.86691011498151938</v>
      </c>
      <c r="O70" s="29">
        <f t="shared" ref="O70:P70" si="70">G70/G68</f>
        <v>0.74935910973057218</v>
      </c>
      <c r="P70" s="29">
        <f t="shared" si="70"/>
        <v>0.76428523755494326</v>
      </c>
      <c r="Q70" s="205">
        <f>I70/I68</f>
        <v>0.78049342600228944</v>
      </c>
      <c r="S70" s="114">
        <f t="shared" si="53"/>
        <v>1.0448209184246311</v>
      </c>
      <c r="T70" s="115">
        <f t="shared" si="55"/>
        <v>1.6208188447346172</v>
      </c>
    </row>
    <row r="71" spans="1:20" ht="20.100000000000001" customHeight="1" thickBot="1" x14ac:dyDescent="0.3">
      <c r="A71" s="17" t="s">
        <v>26</v>
      </c>
      <c r="B71" s="18"/>
      <c r="C71" s="24">
        <v>22521987</v>
      </c>
      <c r="D71" s="25">
        <v>17563156</v>
      </c>
      <c r="E71" s="25">
        <v>16636857</v>
      </c>
      <c r="F71" s="50">
        <v>17822821</v>
      </c>
      <c r="G71" s="50">
        <v>9399875</v>
      </c>
      <c r="H71" s="25">
        <v>8065813</v>
      </c>
      <c r="I71" s="179">
        <v>18706329</v>
      </c>
      <c r="K71" s="155">
        <f>C71/C92</f>
        <v>8.9538738865098805E-2</v>
      </c>
      <c r="L71" s="32">
        <f>D71/D92</f>
        <v>6.0887751478645197E-2</v>
      </c>
      <c r="M71" s="32">
        <f>E71/E92</f>
        <v>5.2994438973086935E-2</v>
      </c>
      <c r="N71" s="32">
        <f>F71/F92</f>
        <v>5.0738162993363846E-2</v>
      </c>
      <c r="O71" s="32">
        <f t="shared" ref="O71:P71" si="71">G71/G92</f>
        <v>5.0256040018283391E-2</v>
      </c>
      <c r="P71" s="32">
        <f t="shared" si="71"/>
        <v>4.2951968856384769E-2</v>
      </c>
      <c r="Q71" s="203">
        <f>I71/I92</f>
        <v>5.5204406923408014E-2</v>
      </c>
      <c r="S71" s="113">
        <f t="shared" si="53"/>
        <v>1.3192118389057619</v>
      </c>
      <c r="T71" s="112">
        <f t="shared" si="55"/>
        <v>1.2252438067023246</v>
      </c>
    </row>
    <row r="72" spans="1:20" ht="20.100000000000001" customHeight="1" x14ac:dyDescent="0.25">
      <c r="A72" s="35"/>
      <c r="B72" t="s">
        <v>93</v>
      </c>
      <c r="C72" s="22">
        <v>2470578</v>
      </c>
      <c r="D72" s="23">
        <v>917698</v>
      </c>
      <c r="E72" s="23">
        <v>2916149</v>
      </c>
      <c r="F72" s="49">
        <v>3485556</v>
      </c>
      <c r="G72" s="49">
        <v>1852665</v>
      </c>
      <c r="H72" s="23">
        <v>1629323</v>
      </c>
      <c r="I72" s="180">
        <v>2288650</v>
      </c>
      <c r="K72" s="90">
        <f>C72/C71</f>
        <v>0.109696271470186</v>
      </c>
      <c r="L72" s="29">
        <f>D72/D71</f>
        <v>5.2251315196425972E-2</v>
      </c>
      <c r="M72" s="29">
        <f>E72/E71</f>
        <v>0.1752824466784802</v>
      </c>
      <c r="N72" s="29">
        <f>F72/F71</f>
        <v>0.19556702050702299</v>
      </c>
      <c r="O72" s="29">
        <f t="shared" ref="O72:P72" si="72">G72/G71</f>
        <v>0.19709464221598691</v>
      </c>
      <c r="P72" s="29">
        <f t="shared" si="72"/>
        <v>0.2020035674023189</v>
      </c>
      <c r="Q72" s="205">
        <f>I72/I71</f>
        <v>0.12234629253019125</v>
      </c>
      <c r="S72" s="114">
        <f t="shared" si="53"/>
        <v>0.40466316378029404</v>
      </c>
      <c r="T72" s="115">
        <f t="shared" si="55"/>
        <v>-7.9657274872127646</v>
      </c>
    </row>
    <row r="73" spans="1:20" ht="20.100000000000001" customHeight="1" thickBot="1" x14ac:dyDescent="0.3">
      <c r="A73" s="35"/>
      <c r="B73" t="s">
        <v>94</v>
      </c>
      <c r="C73" s="22">
        <v>20051409</v>
      </c>
      <c r="D73" s="23">
        <v>16645458</v>
      </c>
      <c r="E73" s="23">
        <v>13720708</v>
      </c>
      <c r="F73" s="49">
        <v>14337265</v>
      </c>
      <c r="G73" s="49">
        <v>7547210</v>
      </c>
      <c r="H73" s="23">
        <v>6436490</v>
      </c>
      <c r="I73" s="180">
        <v>16417679</v>
      </c>
      <c r="K73" s="90">
        <f>C73/C71</f>
        <v>0.89030372852981399</v>
      </c>
      <c r="L73" s="29">
        <f>D73/D71</f>
        <v>0.94774868480357399</v>
      </c>
      <c r="M73" s="29">
        <f>E73/E71</f>
        <v>0.82471755332151986</v>
      </c>
      <c r="N73" s="29">
        <f>F73/F71</f>
        <v>0.80443297949297699</v>
      </c>
      <c r="O73" s="29">
        <f t="shared" ref="O73:P73" si="73">G73/G71</f>
        <v>0.80290535778401306</v>
      </c>
      <c r="P73" s="29">
        <f t="shared" si="73"/>
        <v>0.79799643259768105</v>
      </c>
      <c r="Q73" s="205">
        <f>I73/I71</f>
        <v>0.87765370746980875</v>
      </c>
      <c r="S73" s="114">
        <f t="shared" si="53"/>
        <v>1.5507192584778349</v>
      </c>
      <c r="T73" s="115">
        <f t="shared" si="55"/>
        <v>7.9657274872127708</v>
      </c>
    </row>
    <row r="74" spans="1:20" ht="20.100000000000001" customHeight="1" thickBot="1" x14ac:dyDescent="0.3">
      <c r="A74" s="17" t="s">
        <v>103</v>
      </c>
      <c r="B74" s="18"/>
      <c r="C74" s="24">
        <v>1028353</v>
      </c>
      <c r="D74" s="25">
        <v>1315033</v>
      </c>
      <c r="E74" s="25">
        <v>2781088</v>
      </c>
      <c r="F74" s="50">
        <v>4402111</v>
      </c>
      <c r="G74" s="50">
        <v>3599184</v>
      </c>
      <c r="H74" s="25">
        <v>2888827</v>
      </c>
      <c r="I74" s="179">
        <v>4061449</v>
      </c>
      <c r="K74" s="155">
        <f>C74/C92</f>
        <v>4.0883351334915947E-3</v>
      </c>
      <c r="L74" s="32">
        <f>D74/D92</f>
        <v>4.5589415985496703E-3</v>
      </c>
      <c r="M74" s="32">
        <f>E74/E92</f>
        <v>8.8587765282098895E-3</v>
      </c>
      <c r="N74" s="32">
        <f>F74/F92</f>
        <v>1.2531968167827074E-2</v>
      </c>
      <c r="O74" s="32">
        <f t="shared" ref="O74:P74" si="74">G74/G92</f>
        <v>1.924288728702938E-2</v>
      </c>
      <c r="P74" s="32">
        <f t="shared" si="74"/>
        <v>1.538354625076027E-2</v>
      </c>
      <c r="Q74" s="203">
        <f>I74/I92</f>
        <v>1.1985776754737316E-2</v>
      </c>
      <c r="S74" s="113">
        <f t="shared" si="53"/>
        <v>0.405916311360978</v>
      </c>
      <c r="T74" s="112">
        <f t="shared" si="55"/>
        <v>-0.33977694960229538</v>
      </c>
    </row>
    <row r="75" spans="1:20" ht="20.100000000000001" customHeight="1" x14ac:dyDescent="0.25">
      <c r="A75" s="35"/>
      <c r="B75" t="s">
        <v>93</v>
      </c>
      <c r="C75" s="22">
        <v>25704</v>
      </c>
      <c r="D75" s="23">
        <v>77753</v>
      </c>
      <c r="E75" s="23">
        <v>1221353</v>
      </c>
      <c r="F75" s="49">
        <v>676255</v>
      </c>
      <c r="G75" s="49">
        <v>307849</v>
      </c>
      <c r="H75" s="23">
        <v>215549</v>
      </c>
      <c r="I75" s="180">
        <v>222063</v>
      </c>
      <c r="K75" s="90">
        <f>C75/C74</f>
        <v>2.499530803138611E-2</v>
      </c>
      <c r="L75" s="29">
        <f>D75/D74</f>
        <v>5.9126272876802333E-2</v>
      </c>
      <c r="M75" s="29">
        <f>E75/E74</f>
        <v>0.43916373735746583</v>
      </c>
      <c r="N75" s="29">
        <f>F75/F74</f>
        <v>0.15362061520029821</v>
      </c>
      <c r="O75" s="29">
        <f t="shared" ref="O75:P75" si="75">G75/G74</f>
        <v>8.5532998590791692E-2</v>
      </c>
      <c r="P75" s="29">
        <f t="shared" si="75"/>
        <v>7.461471386137003E-2</v>
      </c>
      <c r="Q75" s="205">
        <f>I75/I74</f>
        <v>5.4675806590209555E-2</v>
      </c>
      <c r="S75" s="114">
        <f t="shared" si="53"/>
        <v>3.0220506706131786E-2</v>
      </c>
      <c r="T75" s="115">
        <f t="shared" si="55"/>
        <v>-1.9938907271160475</v>
      </c>
    </row>
    <row r="76" spans="1:20" ht="20.100000000000001" customHeight="1" thickBot="1" x14ac:dyDescent="0.3">
      <c r="A76" s="35"/>
      <c r="B76" t="s">
        <v>94</v>
      </c>
      <c r="C76" s="22">
        <v>1002649</v>
      </c>
      <c r="D76" s="23">
        <v>1237280</v>
      </c>
      <c r="E76" s="23">
        <v>1559735</v>
      </c>
      <c r="F76" s="49">
        <v>3725856</v>
      </c>
      <c r="G76" s="49">
        <v>3291335</v>
      </c>
      <c r="H76" s="23">
        <v>2673278</v>
      </c>
      <c r="I76" s="180">
        <v>3839386</v>
      </c>
      <c r="K76" s="90">
        <f>C76/C74</f>
        <v>0.97500469196861395</v>
      </c>
      <c r="L76" s="29">
        <f>D76/D74</f>
        <v>0.94087372712319772</v>
      </c>
      <c r="M76" s="29">
        <f>E76/E74</f>
        <v>0.56083626264253417</v>
      </c>
      <c r="N76" s="29">
        <f>F76/F74</f>
        <v>0.84637938479970176</v>
      </c>
      <c r="O76" s="29">
        <f t="shared" ref="O76:P76" si="76">G76/G74</f>
        <v>0.91446700140920834</v>
      </c>
      <c r="P76" s="29">
        <f t="shared" si="76"/>
        <v>0.92538528613862991</v>
      </c>
      <c r="Q76" s="205">
        <f>I76/I74</f>
        <v>0.94532419340979046</v>
      </c>
      <c r="S76" s="114">
        <f t="shared" si="53"/>
        <v>0.43620902876543333</v>
      </c>
      <c r="T76" s="115">
        <f t="shared" si="55"/>
        <v>1.9938907271160544</v>
      </c>
    </row>
    <row r="77" spans="1:20" ht="20.100000000000001" customHeight="1" thickBot="1" x14ac:dyDescent="0.3">
      <c r="A77" s="17" t="s">
        <v>9</v>
      </c>
      <c r="B77" s="18"/>
      <c r="C77" s="24">
        <v>7851825</v>
      </c>
      <c r="D77" s="25">
        <v>8951873</v>
      </c>
      <c r="E77" s="25">
        <v>10247540</v>
      </c>
      <c r="F77" s="50">
        <v>8485256</v>
      </c>
      <c r="G77" s="50">
        <v>3393417</v>
      </c>
      <c r="H77" s="25">
        <v>7405766</v>
      </c>
      <c r="I77" s="179">
        <v>15105832</v>
      </c>
      <c r="K77" s="155">
        <f>C77/C92</f>
        <v>3.121582959307518E-2</v>
      </c>
      <c r="L77" s="32">
        <f>D77/D92</f>
        <v>3.1034252527984949E-2</v>
      </c>
      <c r="M77" s="32">
        <f>E77/E92</f>
        <v>3.2642141069930894E-2</v>
      </c>
      <c r="N77" s="32">
        <f>F77/F92</f>
        <v>2.4155901131948671E-2</v>
      </c>
      <c r="O77" s="32">
        <f t="shared" ref="O77:P77" si="77">G77/G92</f>
        <v>1.814276259532421E-2</v>
      </c>
      <c r="P77" s="32">
        <f t="shared" si="77"/>
        <v>3.9437094635057027E-2</v>
      </c>
      <c r="Q77" s="203">
        <f>I77/I92</f>
        <v>4.4578949544009316E-2</v>
      </c>
      <c r="S77" s="113">
        <f t="shared" si="53"/>
        <v>1.0397393058327795</v>
      </c>
      <c r="T77" s="112">
        <f t="shared" si="55"/>
        <v>0.51418549089522902</v>
      </c>
    </row>
    <row r="78" spans="1:20" ht="20.100000000000001" customHeight="1" x14ac:dyDescent="0.25">
      <c r="A78" s="35"/>
      <c r="B78" t="s">
        <v>93</v>
      </c>
      <c r="C78" s="22">
        <v>6139353</v>
      </c>
      <c r="D78" s="23">
        <v>7845497</v>
      </c>
      <c r="E78" s="23">
        <v>8965090</v>
      </c>
      <c r="F78" s="49">
        <v>6764909</v>
      </c>
      <c r="G78" s="49">
        <v>2835813</v>
      </c>
      <c r="H78" s="23">
        <v>5404456</v>
      </c>
      <c r="I78" s="180">
        <v>12015461</v>
      </c>
      <c r="K78" s="90">
        <f>C78/C77</f>
        <v>0.78190140508735229</v>
      </c>
      <c r="L78" s="29">
        <f>D78/D77</f>
        <v>0.87640843430196114</v>
      </c>
      <c r="M78" s="29">
        <f>E78/E77</f>
        <v>0.87485289152323387</v>
      </c>
      <c r="N78" s="29">
        <f>F78/F77</f>
        <v>0.79725455543120916</v>
      </c>
      <c r="O78" s="29">
        <f t="shared" ref="O78:P78" si="78">G78/G77</f>
        <v>0.8356806723134822</v>
      </c>
      <c r="P78" s="29">
        <f t="shared" si="78"/>
        <v>0.72976326824260984</v>
      </c>
      <c r="Q78" s="205">
        <f>I78/I77</f>
        <v>0.79541868332707522</v>
      </c>
      <c r="S78" s="114">
        <f t="shared" si="53"/>
        <v>1.2232507767664313</v>
      </c>
      <c r="T78" s="115">
        <f t="shared" si="55"/>
        <v>6.5655415084465378</v>
      </c>
    </row>
    <row r="79" spans="1:20" ht="20.100000000000001" customHeight="1" thickBot="1" x14ac:dyDescent="0.3">
      <c r="A79" s="35"/>
      <c r="B79" t="s">
        <v>94</v>
      </c>
      <c r="C79" s="22">
        <v>1712472</v>
      </c>
      <c r="D79" s="23">
        <v>1106376</v>
      </c>
      <c r="E79" s="23">
        <v>1282450</v>
      </c>
      <c r="F79" s="49">
        <v>1720347</v>
      </c>
      <c r="G79" s="49">
        <v>557604</v>
      </c>
      <c r="H79" s="23">
        <v>2001310</v>
      </c>
      <c r="I79" s="180">
        <v>3090371</v>
      </c>
      <c r="K79" s="90">
        <f>C79/C77</f>
        <v>0.21809859491264769</v>
      </c>
      <c r="L79" s="29">
        <f>D79/D77</f>
        <v>0.12359156569803884</v>
      </c>
      <c r="M79" s="29">
        <f>E79/E77</f>
        <v>0.12514710847676613</v>
      </c>
      <c r="N79" s="29">
        <f>F79/F77</f>
        <v>0.20274544456879084</v>
      </c>
      <c r="O79" s="29">
        <f t="shared" ref="O79:P79" si="79">G79/G77</f>
        <v>0.16431932768651775</v>
      </c>
      <c r="P79" s="29">
        <f t="shared" si="79"/>
        <v>0.2702367317573901</v>
      </c>
      <c r="Q79" s="205">
        <f>I79/I77</f>
        <v>0.20458131667292473</v>
      </c>
      <c r="S79" s="114">
        <f t="shared" si="53"/>
        <v>0.54417406598677864</v>
      </c>
      <c r="T79" s="115">
        <f t="shared" si="55"/>
        <v>-6.5655415084465378</v>
      </c>
    </row>
    <row r="80" spans="1:20" ht="20.100000000000001" customHeight="1" thickBot="1" x14ac:dyDescent="0.3">
      <c r="A80" s="17" t="s">
        <v>12</v>
      </c>
      <c r="B80" s="18"/>
      <c r="C80" s="24">
        <v>9409422</v>
      </c>
      <c r="D80" s="25">
        <v>10124791</v>
      </c>
      <c r="E80" s="25">
        <v>9134337</v>
      </c>
      <c r="F80" s="50">
        <v>17452801</v>
      </c>
      <c r="G80" s="50">
        <v>10781989</v>
      </c>
      <c r="H80" s="25">
        <v>10162431</v>
      </c>
      <c r="I80" s="179">
        <v>18869553</v>
      </c>
      <c r="K80" s="155">
        <f>C80/C92</f>
        <v>3.7408234865312542E-2</v>
      </c>
      <c r="L80" s="32">
        <f>D80/D92</f>
        <v>3.5100511444595923E-2</v>
      </c>
      <c r="M80" s="32">
        <f>E80/E92</f>
        <v>2.9096184736462541E-2</v>
      </c>
      <c r="N80" s="32">
        <f>F80/F92</f>
        <v>4.9684786815103146E-2</v>
      </c>
      <c r="O80" s="32">
        <f t="shared" ref="O80:P80" si="80">G80/G92</f>
        <v>5.7645454930059313E-2</v>
      </c>
      <c r="P80" s="32">
        <f t="shared" si="80"/>
        <v>5.4116853417895898E-2</v>
      </c>
      <c r="Q80" s="203">
        <f>I80/I92</f>
        <v>5.568609866076954E-2</v>
      </c>
      <c r="S80" s="113">
        <f t="shared" si="53"/>
        <v>0.85679519004852289</v>
      </c>
      <c r="T80" s="112">
        <f t="shared" si="55"/>
        <v>0.15692452428736417</v>
      </c>
    </row>
    <row r="81" spans="1:20" ht="20.100000000000001" customHeight="1" x14ac:dyDescent="0.25">
      <c r="A81" s="35"/>
      <c r="B81" t="s">
        <v>93</v>
      </c>
      <c r="C81" s="22">
        <v>8254834</v>
      </c>
      <c r="D81" s="23">
        <v>8921133</v>
      </c>
      <c r="E81" s="23">
        <v>7992308</v>
      </c>
      <c r="F81" s="49">
        <v>15683494</v>
      </c>
      <c r="G81" s="49">
        <v>9586764</v>
      </c>
      <c r="H81" s="23">
        <v>9047176</v>
      </c>
      <c r="I81" s="180">
        <v>17836441</v>
      </c>
      <c r="K81" s="90">
        <f>C81/C80</f>
        <v>0.8772944820627665</v>
      </c>
      <c r="L81" s="29">
        <f>D81/D80</f>
        <v>0.88111774356626227</v>
      </c>
      <c r="M81" s="29">
        <f>E81/E80</f>
        <v>0.87497406763074326</v>
      </c>
      <c r="N81" s="29">
        <f>F81/F80</f>
        <v>0.89862332126516542</v>
      </c>
      <c r="O81" s="29">
        <f t="shared" ref="O81:P81" si="81">G81/G80</f>
        <v>0.8891461491938083</v>
      </c>
      <c r="P81" s="29">
        <f t="shared" si="81"/>
        <v>0.89025706546002625</v>
      </c>
      <c r="Q81" s="205">
        <f>I81/I80</f>
        <v>0.94524978943592353</v>
      </c>
      <c r="S81" s="114">
        <f t="shared" si="53"/>
        <v>0.97149265140857211</v>
      </c>
      <c r="T81" s="115">
        <f t="shared" si="55"/>
        <v>5.4992723975897277</v>
      </c>
    </row>
    <row r="82" spans="1:20" ht="20.100000000000001" customHeight="1" thickBot="1" x14ac:dyDescent="0.3">
      <c r="A82" s="35"/>
      <c r="B82" t="s">
        <v>94</v>
      </c>
      <c r="C82" s="22">
        <v>1154588</v>
      </c>
      <c r="D82" s="23">
        <v>1203658</v>
      </c>
      <c r="E82" s="23">
        <v>1142029</v>
      </c>
      <c r="F82" s="49">
        <v>1769307</v>
      </c>
      <c r="G82" s="49">
        <v>1195225</v>
      </c>
      <c r="H82" s="23">
        <v>1115255</v>
      </c>
      <c r="I82" s="180">
        <v>1033112</v>
      </c>
      <c r="K82" s="90">
        <f>C82/C80</f>
        <v>0.12270551793723355</v>
      </c>
      <c r="L82" s="29">
        <f>D82/D80</f>
        <v>0.11888225643373775</v>
      </c>
      <c r="M82" s="29">
        <f>E82/E80</f>
        <v>0.1250259323692568</v>
      </c>
      <c r="N82" s="29">
        <f>F82/F80</f>
        <v>0.10137667873483459</v>
      </c>
      <c r="O82" s="29">
        <f t="shared" ref="O82:P82" si="82">G82/G80</f>
        <v>0.1108538508061917</v>
      </c>
      <c r="P82" s="29">
        <f t="shared" si="82"/>
        <v>0.10974293453997375</v>
      </c>
      <c r="Q82" s="205">
        <f>I82/I80</f>
        <v>5.4750210564076425E-2</v>
      </c>
      <c r="S82" s="114">
        <f t="shared" si="53"/>
        <v>-7.3654007379478234E-2</v>
      </c>
      <c r="T82" s="115">
        <f t="shared" si="55"/>
        <v>-5.4992723975897322</v>
      </c>
    </row>
    <row r="83" spans="1:20" ht="20.100000000000001" customHeight="1" thickBot="1" x14ac:dyDescent="0.3">
      <c r="A83" s="17" t="s">
        <v>11</v>
      </c>
      <c r="B83" s="18"/>
      <c r="C83" s="24">
        <v>15620227</v>
      </c>
      <c r="D83" s="25">
        <v>15852269</v>
      </c>
      <c r="E83" s="25">
        <v>16954742</v>
      </c>
      <c r="F83" s="50">
        <v>23629836</v>
      </c>
      <c r="G83" s="50">
        <v>12564521</v>
      </c>
      <c r="H83" s="25">
        <v>12331357</v>
      </c>
      <c r="I83" s="179">
        <v>22797838</v>
      </c>
      <c r="K83" s="155">
        <f>C83/C92</f>
        <v>6.2100001494831067E-2</v>
      </c>
      <c r="L83" s="32">
        <f>D83/D92</f>
        <v>5.4956467689783739E-2</v>
      </c>
      <c r="M83" s="32">
        <f>E83/E92</f>
        <v>5.4007018286172319E-2</v>
      </c>
      <c r="N83" s="32">
        <f>F83/F92</f>
        <v>6.7269624178712045E-2</v>
      </c>
      <c r="O83" s="32">
        <f t="shared" ref="O83:P83" si="83">G83/G92</f>
        <v>6.7175687994421418E-2</v>
      </c>
      <c r="P83" s="32">
        <f t="shared" si="83"/>
        <v>6.5666791657699272E-2</v>
      </c>
      <c r="Q83" s="203">
        <f>I83/I92</f>
        <v>6.7278894000310493E-2</v>
      </c>
      <c r="S83" s="113">
        <f t="shared" si="53"/>
        <v>0.84876960418873604</v>
      </c>
      <c r="T83" s="112">
        <f t="shared" si="55"/>
        <v>0.16121023426112213</v>
      </c>
    </row>
    <row r="84" spans="1:20" ht="20.100000000000001" customHeight="1" x14ac:dyDescent="0.25">
      <c r="A84" s="35"/>
      <c r="B84" t="s">
        <v>93</v>
      </c>
      <c r="C84" s="22">
        <v>13946630</v>
      </c>
      <c r="D84" s="23">
        <v>14303160</v>
      </c>
      <c r="E84" s="23">
        <v>15432714</v>
      </c>
      <c r="F84" s="49">
        <v>20351055</v>
      </c>
      <c r="G84" s="49">
        <v>10928410</v>
      </c>
      <c r="H84" s="23">
        <v>10687812</v>
      </c>
      <c r="I84" s="180">
        <v>20310022</v>
      </c>
      <c r="K84" s="90">
        <f>C84/C83</f>
        <v>0.89285706283269761</v>
      </c>
      <c r="L84" s="29">
        <f>D84/D83</f>
        <v>0.90227840569700146</v>
      </c>
      <c r="M84" s="29">
        <f>E84/E83</f>
        <v>0.91022995218682778</v>
      </c>
      <c r="N84" s="29">
        <f>F84/F83</f>
        <v>0.86124402217603202</v>
      </c>
      <c r="O84" s="29">
        <f t="shared" ref="O84:P84" si="84">G84/G83</f>
        <v>0.86978325715719684</v>
      </c>
      <c r="P84" s="29">
        <f t="shared" si="84"/>
        <v>0.86671823709264117</v>
      </c>
      <c r="Q84" s="205">
        <f>I84/I83</f>
        <v>0.89087491541961128</v>
      </c>
      <c r="S84" s="114">
        <f t="shared" si="53"/>
        <v>0.90029746032209401</v>
      </c>
      <c r="T84" s="115">
        <f t="shared" si="55"/>
        <v>2.4156678326970105</v>
      </c>
    </row>
    <row r="85" spans="1:20" ht="20.100000000000001" customHeight="1" thickBot="1" x14ac:dyDescent="0.3">
      <c r="A85" s="35"/>
      <c r="B85" t="s">
        <v>94</v>
      </c>
      <c r="C85" s="22">
        <v>1673597</v>
      </c>
      <c r="D85" s="23">
        <v>1549109</v>
      </c>
      <c r="E85" s="23">
        <v>1522028</v>
      </c>
      <c r="F85" s="49">
        <v>3278781</v>
      </c>
      <c r="G85" s="49">
        <v>1636111</v>
      </c>
      <c r="H85" s="23">
        <v>1643545</v>
      </c>
      <c r="I85" s="180">
        <v>2487816</v>
      </c>
      <c r="K85" s="90">
        <f>C85/C83</f>
        <v>0.10714293716730237</v>
      </c>
      <c r="L85" s="29">
        <f>D85/D83</f>
        <v>9.7721594302998524E-2</v>
      </c>
      <c r="M85" s="29">
        <f>E85/E83</f>
        <v>8.9770047813172271E-2</v>
      </c>
      <c r="N85" s="29">
        <f>F85/F83</f>
        <v>0.13875597782396798</v>
      </c>
      <c r="O85" s="29">
        <f t="shared" ref="O85:P85" si="85">G85/G83</f>
        <v>0.13021674284280316</v>
      </c>
      <c r="P85" s="29">
        <f t="shared" si="85"/>
        <v>0.13328176290735885</v>
      </c>
      <c r="Q85" s="205">
        <f>I85/I83</f>
        <v>0.10912508458038872</v>
      </c>
      <c r="S85" s="114">
        <f t="shared" si="53"/>
        <v>0.51368900760246905</v>
      </c>
      <c r="T85" s="115">
        <f t="shared" si="55"/>
        <v>-2.4156678326970131</v>
      </c>
    </row>
    <row r="86" spans="1:20" ht="20.100000000000001" customHeight="1" thickBot="1" x14ac:dyDescent="0.3">
      <c r="A86" s="17" t="s">
        <v>6</v>
      </c>
      <c r="B86" s="18"/>
      <c r="C86" s="24">
        <v>104024643</v>
      </c>
      <c r="D86" s="25">
        <v>116913448</v>
      </c>
      <c r="E86" s="25">
        <v>134343737</v>
      </c>
      <c r="F86" s="50">
        <v>142506462</v>
      </c>
      <c r="G86" s="50">
        <v>69368984</v>
      </c>
      <c r="H86" s="25">
        <v>66448049</v>
      </c>
      <c r="I86" s="179">
        <v>115807489</v>
      </c>
      <c r="K86" s="155">
        <f>C86/C92</f>
        <v>0.41356188266657506</v>
      </c>
      <c r="L86" s="32">
        <f>D86/D92</f>
        <v>0.40531422520733223</v>
      </c>
      <c r="M86" s="32">
        <f>E86/E92</f>
        <v>0.42793365188286109</v>
      </c>
      <c r="N86" s="32">
        <f>F86/F92</f>
        <v>0.40568864471924004</v>
      </c>
      <c r="O86" s="32">
        <f t="shared" ref="O86:P86" si="86">G86/G92</f>
        <v>0.3708783825244123</v>
      </c>
      <c r="P86" s="32">
        <f t="shared" si="86"/>
        <v>0.35384833881166466</v>
      </c>
      <c r="Q86" s="203">
        <f>I86/I92</f>
        <v>0.34176046767562451</v>
      </c>
      <c r="S86" s="113">
        <f t="shared" si="53"/>
        <v>0.74282752831463872</v>
      </c>
      <c r="T86" s="140">
        <f t="shared" si="55"/>
        <v>-1.2087871136040151</v>
      </c>
    </row>
    <row r="87" spans="1:20" ht="20.100000000000001" customHeight="1" x14ac:dyDescent="0.25">
      <c r="A87" s="35"/>
      <c r="B87" t="s">
        <v>93</v>
      </c>
      <c r="C87" s="22">
        <v>76633515</v>
      </c>
      <c r="D87" s="23">
        <v>87862243</v>
      </c>
      <c r="E87" s="23">
        <v>99893868</v>
      </c>
      <c r="F87" s="49">
        <v>105161331</v>
      </c>
      <c r="G87" s="49">
        <v>52265361</v>
      </c>
      <c r="H87" s="23">
        <v>50920244</v>
      </c>
      <c r="I87" s="180">
        <v>88913126</v>
      </c>
      <c r="K87" s="90">
        <f>C87/C86</f>
        <v>0.73668616195106773</v>
      </c>
      <c r="L87" s="29">
        <f>D87/D86</f>
        <v>0.75151528334020223</v>
      </c>
      <c r="M87" s="29">
        <f>E87/E86</f>
        <v>0.74356922198762421</v>
      </c>
      <c r="N87" s="29">
        <f>F87/F86</f>
        <v>0.73794078895874915</v>
      </c>
      <c r="O87" s="29">
        <f t="shared" ref="O87:P87" si="87">G87/G86</f>
        <v>0.75343990910981196</v>
      </c>
      <c r="P87" s="29">
        <f t="shared" si="87"/>
        <v>0.76631661525532524</v>
      </c>
      <c r="Q87" s="205">
        <f>I87/I86</f>
        <v>0.76776663381415688</v>
      </c>
      <c r="S87" s="114">
        <f t="shared" si="53"/>
        <v>0.74612529350802015</v>
      </c>
      <c r="T87" s="115">
        <f t="shared" si="55"/>
        <v>0.1450018558831645</v>
      </c>
    </row>
    <row r="88" spans="1:20" ht="20.100000000000001" customHeight="1" thickBot="1" x14ac:dyDescent="0.3">
      <c r="A88" s="35"/>
      <c r="B88" t="s">
        <v>94</v>
      </c>
      <c r="C88" s="22">
        <v>27391128</v>
      </c>
      <c r="D88" s="23">
        <v>29051205</v>
      </c>
      <c r="E88" s="23">
        <v>34449869</v>
      </c>
      <c r="F88" s="49">
        <v>37345131</v>
      </c>
      <c r="G88" s="49">
        <v>17103623</v>
      </c>
      <c r="H88" s="23">
        <v>15527805</v>
      </c>
      <c r="I88" s="180">
        <v>26894363</v>
      </c>
      <c r="K88" s="90">
        <f>C88/C86</f>
        <v>0.26331383804893232</v>
      </c>
      <c r="L88" s="29">
        <f>D88/D86</f>
        <v>0.24848471665979777</v>
      </c>
      <c r="M88" s="29">
        <f>E88/E86</f>
        <v>0.25643077801237579</v>
      </c>
      <c r="N88" s="29">
        <f>F88/F86</f>
        <v>0.26205921104125091</v>
      </c>
      <c r="O88" s="29">
        <f t="shared" ref="O88:P88" si="88">G88/G86</f>
        <v>0.24656009089018804</v>
      </c>
      <c r="P88" s="29">
        <f t="shared" si="88"/>
        <v>0.23368338474467473</v>
      </c>
      <c r="Q88" s="205">
        <f>I88/I86</f>
        <v>0.23223336618584312</v>
      </c>
      <c r="S88" s="114">
        <f t="shared" si="53"/>
        <v>0.73201318537938875</v>
      </c>
      <c r="T88" s="115">
        <f t="shared" si="55"/>
        <v>-0.14500185588316172</v>
      </c>
    </row>
    <row r="89" spans="1:20" ht="20.100000000000001" customHeight="1" thickBot="1" x14ac:dyDescent="0.3">
      <c r="A89" s="17" t="s">
        <v>7</v>
      </c>
      <c r="B89" s="18"/>
      <c r="C89" s="24">
        <v>3363918</v>
      </c>
      <c r="D89" s="25">
        <v>4425759</v>
      </c>
      <c r="E89" s="25">
        <v>6896252</v>
      </c>
      <c r="F89" s="50">
        <v>5370912</v>
      </c>
      <c r="G89" s="50">
        <v>2279028</v>
      </c>
      <c r="H89" s="25">
        <v>2016613</v>
      </c>
      <c r="I89" s="179">
        <v>3296711</v>
      </c>
      <c r="K89" s="155">
        <f>C89/C92</f>
        <v>1.3373641293976658E-2</v>
      </c>
      <c r="L89" s="32">
        <f>D89/D92</f>
        <v>1.5343171471936895E-2</v>
      </c>
      <c r="M89" s="32">
        <f>E89/E92</f>
        <v>2.1967070207854086E-2</v>
      </c>
      <c r="N89" s="32">
        <f>F89/F92</f>
        <v>1.5289959343642277E-2</v>
      </c>
      <c r="O89" s="32">
        <f t="shared" ref="O89:P89" si="89">G89/G92</f>
        <v>1.2184728240618982E-2</v>
      </c>
      <c r="P89" s="32">
        <f t="shared" si="89"/>
        <v>1.0738842912844701E-2</v>
      </c>
      <c r="Q89" s="203">
        <f>I89/I92</f>
        <v>9.728951925996562E-3</v>
      </c>
      <c r="S89" s="113">
        <f t="shared" si="53"/>
        <v>0.6347762312352444</v>
      </c>
      <c r="T89" s="140">
        <f t="shared" si="55"/>
        <v>-0.1009890986848139</v>
      </c>
    </row>
    <row r="90" spans="1:20" ht="20.100000000000001" customHeight="1" x14ac:dyDescent="0.25">
      <c r="A90" s="35"/>
      <c r="B90" t="s">
        <v>93</v>
      </c>
      <c r="C90" s="22">
        <v>3313694</v>
      </c>
      <c r="D90" s="23">
        <v>4364618</v>
      </c>
      <c r="E90" s="23">
        <v>6849465</v>
      </c>
      <c r="F90" s="49">
        <v>5310834</v>
      </c>
      <c r="G90" s="49">
        <v>2234782</v>
      </c>
      <c r="H90" s="23">
        <v>2005284</v>
      </c>
      <c r="I90" s="180">
        <v>3181930</v>
      </c>
      <c r="K90" s="90">
        <f>C90/C89</f>
        <v>0.98506979064293476</v>
      </c>
      <c r="L90" s="29">
        <f>D90/D89</f>
        <v>0.98618519444913288</v>
      </c>
      <c r="M90" s="29">
        <f>E90/E89</f>
        <v>0.99321559014954786</v>
      </c>
      <c r="N90" s="29">
        <f>F90/F89</f>
        <v>0.98881419021573991</v>
      </c>
      <c r="O90" s="29">
        <f t="shared" ref="O90:P90" si="90">G90/G89</f>
        <v>0.98058558297660225</v>
      </c>
      <c r="P90" s="29">
        <f t="shared" si="90"/>
        <v>0.99438216455016404</v>
      </c>
      <c r="Q90" s="205">
        <f>I90/I89</f>
        <v>0.96518317802197406</v>
      </c>
      <c r="S90" s="114">
        <f t="shared" si="53"/>
        <v>0.58677274640400068</v>
      </c>
      <c r="T90" s="115">
        <f t="shared" si="55"/>
        <v>-2.9198986528189974</v>
      </c>
    </row>
    <row r="91" spans="1:20" ht="20.100000000000001" customHeight="1" thickBot="1" x14ac:dyDescent="0.3">
      <c r="A91" s="35"/>
      <c r="B91" t="s">
        <v>94</v>
      </c>
      <c r="C91" s="22">
        <v>50224</v>
      </c>
      <c r="D91" s="23">
        <v>61141</v>
      </c>
      <c r="E91" s="23">
        <v>46787</v>
      </c>
      <c r="F91" s="49">
        <v>60078</v>
      </c>
      <c r="G91" s="49">
        <v>44246</v>
      </c>
      <c r="H91" s="23">
        <v>11329</v>
      </c>
      <c r="I91" s="180">
        <v>114781</v>
      </c>
      <c r="K91" s="90">
        <f>C91/C89</f>
        <v>1.4930209357065185E-2</v>
      </c>
      <c r="L91" s="47">
        <f>D91/D89</f>
        <v>1.3814805550867094E-2</v>
      </c>
      <c r="M91" s="47">
        <f>E91/E89</f>
        <v>6.784409850452101E-3</v>
      </c>
      <c r="N91" s="47">
        <f>F91/F89</f>
        <v>1.1185809784260103E-2</v>
      </c>
      <c r="O91" s="47">
        <f t="shared" ref="O91:P91" si="91">G91/G89</f>
        <v>1.9414417023397693E-2</v>
      </c>
      <c r="P91" s="47">
        <f t="shared" si="91"/>
        <v>5.6178354498359374E-3</v>
      </c>
      <c r="Q91" s="205">
        <f>I91/I89</f>
        <v>3.4816821978025977E-2</v>
      </c>
      <c r="S91" s="114">
        <f t="shared" si="53"/>
        <v>9.1316091446729626</v>
      </c>
      <c r="T91" s="115">
        <f t="shared" si="55"/>
        <v>2.9198986528190041</v>
      </c>
    </row>
    <row r="92" spans="1:20" ht="20.100000000000001" customHeight="1" thickBot="1" x14ac:dyDescent="0.3">
      <c r="A92" s="87" t="s">
        <v>27</v>
      </c>
      <c r="B92" s="111"/>
      <c r="C92" s="95">
        <f t="shared" ref="C92:E93" si="92">C54+C57+C60+C63+C65+C68+C71+C74+C77+C80+C83+C86+C89</f>
        <v>251533440</v>
      </c>
      <c r="D92" s="96">
        <f t="shared" si="92"/>
        <v>288451381</v>
      </c>
      <c r="E92" s="96">
        <f t="shared" si="92"/>
        <v>313935902</v>
      </c>
      <c r="F92" s="96">
        <f t="shared" ref="F92:G92" si="93">F54+F57+F60+F63+F65+F68+F71+F74+F77+F80+F83+F86+F89</f>
        <v>351270522</v>
      </c>
      <c r="G92" s="96">
        <f t="shared" si="93"/>
        <v>187039707</v>
      </c>
      <c r="H92" s="201">
        <f t="shared" ref="H92:I92" si="94">H54+H57+H60+H63+H65+H68+H71+H74+H77+H80+H83+H86+H89</f>
        <v>187786805</v>
      </c>
      <c r="I92" s="199">
        <f t="shared" si="94"/>
        <v>338855719</v>
      </c>
      <c r="K92" s="101">
        <f>K54+K57+K60+K63+K65+K68+K71+K74+K77+K80+K83+K86+K89</f>
        <v>1</v>
      </c>
      <c r="L92" s="97">
        <f t="shared" ref="L92:M92" si="95">L54+L57+L60+L63+L65+L68+L71+L74+L77+L80+L83+L86+L89</f>
        <v>1.0000000000000002</v>
      </c>
      <c r="M92" s="97">
        <f t="shared" si="95"/>
        <v>0.99999999999999978</v>
      </c>
      <c r="N92" s="97">
        <f t="shared" ref="N92:P92" si="96">N54+N57+N60+N63+N65+N68+N71+N74+N77+N80+N83+N86+N89</f>
        <v>1</v>
      </c>
      <c r="O92" s="97">
        <f t="shared" si="96"/>
        <v>1</v>
      </c>
      <c r="P92" s="97">
        <f t="shared" si="96"/>
        <v>1</v>
      </c>
      <c r="Q92" s="207">
        <f t="shared" ref="Q92" si="97">Q54+Q57+Q60+Q63+Q65+Q68+Q71+Q74+Q77+Q80+Q83+Q86+Q89</f>
        <v>1.0000000000000002</v>
      </c>
      <c r="S92" s="104">
        <f t="shared" si="53"/>
        <v>0.80447033538911317</v>
      </c>
      <c r="T92" s="144">
        <f t="shared" si="55"/>
        <v>2.2204460492503131E-14</v>
      </c>
    </row>
    <row r="93" spans="1:20" ht="20.100000000000001" customHeight="1" x14ac:dyDescent="0.25">
      <c r="A93" s="35"/>
      <c r="B93" t="s">
        <v>93</v>
      </c>
      <c r="C93" s="143">
        <f>C55+C58+C61+C64+C66+C69+C72+C75+C78+C81+C84+C87+C90</f>
        <v>118699269</v>
      </c>
      <c r="D93" s="56">
        <f t="shared" si="92"/>
        <v>131894498</v>
      </c>
      <c r="E93" s="56">
        <f t="shared" si="92"/>
        <v>150454647</v>
      </c>
      <c r="F93" s="56">
        <f t="shared" ref="F93:G93" si="98">F55+F58+F61+F64+F66+F69+F72+F75+F78+F81+F84+F87+F90</f>
        <v>163414200</v>
      </c>
      <c r="G93" s="56">
        <f t="shared" si="98"/>
        <v>83129078</v>
      </c>
      <c r="H93" s="56">
        <f t="shared" ref="H93:I93" si="99">H55+H58+H61+H64+H66+H69+H72+H75+H78+H81+H84+H87+H90</f>
        <v>84864208</v>
      </c>
      <c r="I93" s="200">
        <f t="shared" si="99"/>
        <v>153406129</v>
      </c>
      <c r="K93" s="106">
        <f>C93/C92</f>
        <v>0.47190253908188112</v>
      </c>
      <c r="L93" s="29">
        <f>D93/D92</f>
        <v>0.45725036067690034</v>
      </c>
      <c r="M93" s="29">
        <f>E93/E92</f>
        <v>0.47925275841818182</v>
      </c>
      <c r="N93" s="29">
        <f>F93/F92</f>
        <v>0.46520897645945936</v>
      </c>
      <c r="O93" s="29">
        <f t="shared" ref="O93:P93" si="100">G93/G92</f>
        <v>0.4444461517468053</v>
      </c>
      <c r="P93" s="29">
        <f t="shared" si="100"/>
        <v>0.45191784374839328</v>
      </c>
      <c r="Q93" s="209">
        <f t="shared" ref="Q93" si="101">I93/I92</f>
        <v>0.45271813458754107</v>
      </c>
      <c r="S93" s="114">
        <f t="shared" si="53"/>
        <v>0.80766583009883275</v>
      </c>
      <c r="T93" s="115">
        <f t="shared" si="55"/>
        <v>8.0029083914778809E-2</v>
      </c>
    </row>
    <row r="94" spans="1:20" ht="19.5" customHeight="1" thickBot="1" x14ac:dyDescent="0.3">
      <c r="A94" s="44"/>
      <c r="B94" s="36" t="s">
        <v>94</v>
      </c>
      <c r="C94" s="45">
        <f>C56+C59+C62+C67+C70+C73+C76+C79+C82+C85+C88+C91</f>
        <v>132834171</v>
      </c>
      <c r="D94" s="46">
        <f t="shared" ref="D94:E94" si="102">D56+D59+D62+D67+D70+D73+D76+D79+D82+D85+D88+D91</f>
        <v>156556883</v>
      </c>
      <c r="E94" s="46">
        <f t="shared" si="102"/>
        <v>163481255</v>
      </c>
      <c r="F94" s="46">
        <f t="shared" ref="F94:G94" si="103">F56+F59+F62+F67+F70+F73+F76+F79+F82+F85+F88+F91</f>
        <v>187856322</v>
      </c>
      <c r="G94" s="46">
        <f t="shared" si="103"/>
        <v>103910629</v>
      </c>
      <c r="H94" s="46">
        <f t="shared" ref="H94:I94" si="104">H56+H59+H62+H67+H70+H73+H76+H79+H82+H85+H88+H91</f>
        <v>102922597</v>
      </c>
      <c r="I94" s="181">
        <f t="shared" si="104"/>
        <v>185449590</v>
      </c>
      <c r="K94" s="139">
        <f>C94/C92</f>
        <v>0.52809746091811893</v>
      </c>
      <c r="L94" s="47">
        <f>D94/D92</f>
        <v>0.54274963932309961</v>
      </c>
      <c r="M94" s="47">
        <f>E94/E92</f>
        <v>0.52074724158181818</v>
      </c>
      <c r="N94" s="47">
        <f>F94/F92</f>
        <v>0.53479102354054064</v>
      </c>
      <c r="O94" s="47">
        <f t="shared" ref="O94:P94" si="105">G94/G92</f>
        <v>0.55555384825319476</v>
      </c>
      <c r="P94" s="47">
        <f t="shared" si="105"/>
        <v>0.54808215625160672</v>
      </c>
      <c r="Q94" s="210">
        <f t="shared" ref="Q94" si="106">I94/I92</f>
        <v>0.54728186541245893</v>
      </c>
      <c r="S94" s="116">
        <f t="shared" si="53"/>
        <v>0.80183550945571258</v>
      </c>
      <c r="T94" s="117">
        <f t="shared" si="55"/>
        <v>-8.0029083914778809E-2</v>
      </c>
    </row>
    <row r="97" spans="1:11" x14ac:dyDescent="0.25">
      <c r="A97" s="1" t="s">
        <v>34</v>
      </c>
      <c r="K97" s="1" t="str">
        <f>S3</f>
        <v>VARIAÇÃO (JAN.-DEZ)</v>
      </c>
    </row>
    <row r="98" spans="1:11" ht="15.75" thickBot="1" x14ac:dyDescent="0.3"/>
    <row r="99" spans="1:11" ht="20.100000000000001" customHeight="1" x14ac:dyDescent="0.25">
      <c r="A99" s="378" t="s">
        <v>42</v>
      </c>
      <c r="B99" s="394"/>
      <c r="C99" s="380">
        <v>2016</v>
      </c>
      <c r="D99" s="382">
        <v>2017</v>
      </c>
      <c r="E99" s="382">
        <v>2018</v>
      </c>
      <c r="F99" s="382">
        <v>2019</v>
      </c>
      <c r="G99" s="382">
        <v>2020</v>
      </c>
      <c r="H99" s="382">
        <v>2021</v>
      </c>
      <c r="I99" s="386">
        <v>2022</v>
      </c>
      <c r="K99" s="384" t="s">
        <v>102</v>
      </c>
    </row>
    <row r="100" spans="1:11" ht="20.100000000000001" customHeight="1" thickBot="1" x14ac:dyDescent="0.3">
      <c r="A100" s="395"/>
      <c r="B100" s="396"/>
      <c r="C100" s="393"/>
      <c r="D100" s="390"/>
      <c r="E100" s="390"/>
      <c r="F100" s="390"/>
      <c r="G100" s="390"/>
      <c r="H100" s="390">
        <v>2020</v>
      </c>
      <c r="I100" s="402">
        <v>2021</v>
      </c>
      <c r="K100" s="385"/>
    </row>
    <row r="101" spans="1:11" ht="20.100000000000001" customHeight="1" thickBot="1" x14ac:dyDescent="0.3">
      <c r="A101" s="17" t="s">
        <v>10</v>
      </c>
      <c r="B101" s="18"/>
      <c r="C101" s="124">
        <f>C54/C7</f>
        <v>8.3407750570927028</v>
      </c>
      <c r="D101" s="145">
        <f t="shared" ref="D101:E101" si="107">D54/D7</f>
        <v>8.3926113663102786</v>
      </c>
      <c r="E101" s="145">
        <f t="shared" si="107"/>
        <v>8.7688624445989944</v>
      </c>
      <c r="F101" s="145">
        <f t="shared" ref="F101:G101" si="108">F54/F7</f>
        <v>8.8616296213916463</v>
      </c>
      <c r="G101" s="145">
        <f t="shared" si="108"/>
        <v>8.7098588037958002</v>
      </c>
      <c r="H101" s="125">
        <f t="shared" ref="H101:I101" si="109">H54/H7</f>
        <v>8.7108279571319205</v>
      </c>
      <c r="I101" s="125">
        <f t="shared" si="109"/>
        <v>9.5542343481705689</v>
      </c>
      <c r="K101" s="34">
        <f>(I101-H101)/H101</f>
        <v>9.6822758432293016E-2</v>
      </c>
    </row>
    <row r="102" spans="1:11" ht="20.100000000000001" customHeight="1" x14ac:dyDescent="0.25">
      <c r="A102" s="35"/>
      <c r="B102" t="s">
        <v>93</v>
      </c>
      <c r="C102" s="146">
        <f t="shared" ref="C102:E117" si="110">C55/C8</f>
        <v>12.225370006305871</v>
      </c>
      <c r="D102" s="147">
        <f t="shared" si="110"/>
        <v>10.274031328876129</v>
      </c>
      <c r="E102" s="147">
        <f t="shared" si="110"/>
        <v>8.6433807047860629</v>
      </c>
      <c r="F102" s="147">
        <f t="shared" ref="F102:G102" si="111">F55/F8</f>
        <v>10.245187320357379</v>
      </c>
      <c r="G102" s="147">
        <f t="shared" si="111"/>
        <v>9.1468445625050308</v>
      </c>
      <c r="H102" s="148">
        <f t="shared" ref="H102:I102" si="112">H55/H8</f>
        <v>8.0684115082376238</v>
      </c>
      <c r="I102" s="148">
        <f t="shared" si="112"/>
        <v>10.163691429339597</v>
      </c>
      <c r="K102" s="250">
        <f t="shared" ref="K102:K141" si="113">(I102-H102)/H102</f>
        <v>0.25968927328046548</v>
      </c>
    </row>
    <row r="103" spans="1:11" ht="20.100000000000001" customHeight="1" thickBot="1" x14ac:dyDescent="0.3">
      <c r="A103" s="35"/>
      <c r="B103" t="s">
        <v>94</v>
      </c>
      <c r="C103" s="146">
        <f t="shared" si="110"/>
        <v>8.2495943768684015</v>
      </c>
      <c r="D103" s="147">
        <f t="shared" si="110"/>
        <v>8.3579180887917683</v>
      </c>
      <c r="E103" s="147">
        <f t="shared" si="110"/>
        <v>8.7750040648325314</v>
      </c>
      <c r="F103" s="147">
        <f t="shared" ref="F103:G103" si="114">F56/F9</f>
        <v>8.8034375288863629</v>
      </c>
      <c r="G103" s="147">
        <f t="shared" si="114"/>
        <v>8.6897796112512857</v>
      </c>
      <c r="H103" s="148">
        <f t="shared" ref="H103:I103" si="115">H56/H9</f>
        <v>8.7919664905490702</v>
      </c>
      <c r="I103" s="148">
        <f t="shared" si="115"/>
        <v>9.4937323325056777</v>
      </c>
      <c r="K103" s="48">
        <f t="shared" si="113"/>
        <v>7.9818985059937522E-2</v>
      </c>
    </row>
    <row r="104" spans="1:11" ht="20.100000000000001" customHeight="1" thickBot="1" x14ac:dyDescent="0.3">
      <c r="A104" s="17" t="s">
        <v>21</v>
      </c>
      <c r="B104" s="18"/>
      <c r="C104" s="124">
        <f t="shared" si="110"/>
        <v>5.2730976957792945</v>
      </c>
      <c r="D104" s="145">
        <f t="shared" si="110"/>
        <v>6.1131859492436869</v>
      </c>
      <c r="E104" s="145">
        <f t="shared" si="110"/>
        <v>5.6729808754556217</v>
      </c>
      <c r="F104" s="145">
        <f t="shared" ref="F104:G104" si="116">F57/F10</f>
        <v>6.9424964576496411</v>
      </c>
      <c r="G104" s="145">
        <f t="shared" si="116"/>
        <v>6.4647493741631248</v>
      </c>
      <c r="H104" s="125">
        <f t="shared" ref="H104:I104" si="117">H57/H10</f>
        <v>5.5641234748813355</v>
      </c>
      <c r="I104" s="125">
        <f t="shared" si="117"/>
        <v>5.8064225523380184</v>
      </c>
      <c r="K104" s="34">
        <f t="shared" si="113"/>
        <v>4.354667515027609E-2</v>
      </c>
    </row>
    <row r="105" spans="1:11" ht="20.100000000000001" customHeight="1" x14ac:dyDescent="0.25">
      <c r="A105" s="35"/>
      <c r="B105" t="s">
        <v>93</v>
      </c>
      <c r="C105" s="146">
        <f t="shared" si="110"/>
        <v>5.2620489242623281</v>
      </c>
      <c r="D105" s="147">
        <f t="shared" si="110"/>
        <v>6.0405704704487091</v>
      </c>
      <c r="E105" s="147">
        <f t="shared" si="110"/>
        <v>5.1080959816220677</v>
      </c>
      <c r="F105" s="147">
        <f t="shared" ref="F105:G105" si="118">F58/F11</f>
        <v>5.8357127178738288</v>
      </c>
      <c r="G105" s="147">
        <f t="shared" si="118"/>
        <v>5.2093051654658691</v>
      </c>
      <c r="H105" s="148">
        <f t="shared" ref="H105:I105" si="119">H58/H11</f>
        <v>4.0384331173528523</v>
      </c>
      <c r="I105" s="148">
        <f t="shared" si="119"/>
        <v>4.372397727666355</v>
      </c>
      <c r="K105" s="250">
        <f t="shared" si="113"/>
        <v>8.2696580730402897E-2</v>
      </c>
    </row>
    <row r="106" spans="1:11" ht="20.100000000000001" customHeight="1" thickBot="1" x14ac:dyDescent="0.3">
      <c r="A106" s="35"/>
      <c r="B106" t="s">
        <v>94</v>
      </c>
      <c r="C106" s="146">
        <f t="shared" si="110"/>
        <v>6.8230739450251647</v>
      </c>
      <c r="D106" s="147">
        <f t="shared" si="110"/>
        <v>8.8369933796221538</v>
      </c>
      <c r="E106" s="147">
        <f t="shared" si="110"/>
        <v>12.302329499978937</v>
      </c>
      <c r="F106" s="147">
        <f t="shared" ref="F106:G106" si="120">F59/F12</f>
        <v>11.966287794066815</v>
      </c>
      <c r="G106" s="147">
        <f t="shared" si="120"/>
        <v>13.443973015401587</v>
      </c>
      <c r="H106" s="148">
        <f t="shared" ref="H106:I106" si="121">H59/H12</f>
        <v>12.472071564415018</v>
      </c>
      <c r="I106" s="148">
        <f t="shared" si="121"/>
        <v>14.345571741652702</v>
      </c>
      <c r="K106" s="48">
        <f t="shared" si="113"/>
        <v>0.15021563719880382</v>
      </c>
    </row>
    <row r="107" spans="1:11" ht="20.100000000000001" customHeight="1" thickBot="1" x14ac:dyDescent="0.3">
      <c r="A107" s="17" t="s">
        <v>15</v>
      </c>
      <c r="B107" s="18"/>
      <c r="C107" s="124">
        <f t="shared" si="110"/>
        <v>13.142143378334337</v>
      </c>
      <c r="D107" s="145">
        <f t="shared" si="110"/>
        <v>14.005606159422275</v>
      </c>
      <c r="E107" s="145">
        <f t="shared" si="110"/>
        <v>15.710852034383059</v>
      </c>
      <c r="F107" s="145">
        <f t="shared" ref="F107:G107" si="122">F60/F13</f>
        <v>16.516943049386594</v>
      </c>
      <c r="G107" s="145">
        <f t="shared" si="122"/>
        <v>16.82118789067847</v>
      </c>
      <c r="H107" s="125">
        <f t="shared" ref="H107:I107" si="123">H60/H13</f>
        <v>16.111156571944704</v>
      </c>
      <c r="I107" s="125">
        <f t="shared" si="123"/>
        <v>16.90729089201044</v>
      </c>
      <c r="K107" s="34">
        <f t="shared" si="113"/>
        <v>4.9415094224339616E-2</v>
      </c>
    </row>
    <row r="108" spans="1:11" ht="20.100000000000001" customHeight="1" x14ac:dyDescent="0.25">
      <c r="A108" s="35"/>
      <c r="B108" t="s">
        <v>93</v>
      </c>
      <c r="C108" s="146">
        <f t="shared" si="110"/>
        <v>5.1147887199188133</v>
      </c>
      <c r="D108" s="147">
        <f t="shared" si="110"/>
        <v>5.2895655371650996</v>
      </c>
      <c r="E108" s="147">
        <f t="shared" si="110"/>
        <v>5.6004374635034688</v>
      </c>
      <c r="F108" s="147">
        <f t="shared" ref="F108:G108" si="124">F61/F14</f>
        <v>6.8182032145974905</v>
      </c>
      <c r="G108" s="147">
        <f t="shared" si="124"/>
        <v>7.5078729790931593</v>
      </c>
      <c r="H108" s="148">
        <f t="shared" ref="H108:I108" si="125">H61/H14</f>
        <v>9.9551261119521879</v>
      </c>
      <c r="I108" s="148">
        <f t="shared" si="125"/>
        <v>11.654640719442209</v>
      </c>
      <c r="K108" s="250">
        <f t="shared" si="113"/>
        <v>0.17071753671202353</v>
      </c>
    </row>
    <row r="109" spans="1:11" ht="20.100000000000001" customHeight="1" thickBot="1" x14ac:dyDescent="0.3">
      <c r="A109" s="35"/>
      <c r="B109" t="s">
        <v>94</v>
      </c>
      <c r="C109" s="146">
        <f t="shared" si="110"/>
        <v>15.511855204904499</v>
      </c>
      <c r="D109" s="147">
        <f t="shared" si="110"/>
        <v>15.502277012025084</v>
      </c>
      <c r="E109" s="147">
        <f t="shared" si="110"/>
        <v>17.131300009900471</v>
      </c>
      <c r="F109" s="147">
        <f t="shared" ref="F109:G109" si="126">F62/F15</f>
        <v>17.044880398601446</v>
      </c>
      <c r="G109" s="147">
        <f t="shared" si="126"/>
        <v>17.169992446042457</v>
      </c>
      <c r="H109" s="148">
        <f t="shared" ref="H109:I109" si="127">H62/H15</f>
        <v>16.333728653175708</v>
      </c>
      <c r="I109" s="148">
        <f t="shared" si="127"/>
        <v>17.094175608663232</v>
      </c>
      <c r="K109" s="48">
        <f t="shared" si="113"/>
        <v>4.6556850039239067E-2</v>
      </c>
    </row>
    <row r="110" spans="1:11" ht="20.100000000000001" customHeight="1" thickBot="1" x14ac:dyDescent="0.3">
      <c r="A110" s="17" t="s">
        <v>8</v>
      </c>
      <c r="B110" s="18"/>
      <c r="C110" s="124">
        <f t="shared" si="110"/>
        <v>6.3988203266787655</v>
      </c>
      <c r="D110" s="145">
        <f t="shared" si="110"/>
        <v>3.142810838843511</v>
      </c>
      <c r="E110" s="145">
        <f t="shared" si="110"/>
        <v>3.4584985053288277</v>
      </c>
      <c r="F110" s="145">
        <f t="shared" ref="F110:G110" si="128">F63/F16</f>
        <v>2.8007500021904268</v>
      </c>
      <c r="G110" s="145">
        <f t="shared" si="128"/>
        <v>3.0593498746433818</v>
      </c>
      <c r="H110" s="125">
        <f t="shared" ref="H110:I110" si="129">H63/H16</f>
        <v>7.250289687137891</v>
      </c>
      <c r="I110" s="125">
        <f t="shared" si="129"/>
        <v>6.9166908563134974</v>
      </c>
      <c r="K110" s="34">
        <f t="shared" si="113"/>
        <v>-4.6011793351678383E-2</v>
      </c>
    </row>
    <row r="111" spans="1:11" ht="20.100000000000001" customHeight="1" thickBot="1" x14ac:dyDescent="0.3">
      <c r="A111" s="35"/>
      <c r="B111" t="s">
        <v>93</v>
      </c>
      <c r="C111" s="146">
        <f t="shared" si="110"/>
        <v>6.3988203266787655</v>
      </c>
      <c r="D111" s="147">
        <f t="shared" si="110"/>
        <v>3.142810838843511</v>
      </c>
      <c r="E111" s="147">
        <f t="shared" si="110"/>
        <v>3.4584985053288277</v>
      </c>
      <c r="F111" s="147">
        <f t="shared" ref="F111:G111" si="130">F64/F17</f>
        <v>2.8007500021904268</v>
      </c>
      <c r="G111" s="147">
        <f t="shared" si="130"/>
        <v>3.0593498746433818</v>
      </c>
      <c r="H111" s="148">
        <f t="shared" ref="H111:I111" si="131">H64/H17</f>
        <v>7.250289687137891</v>
      </c>
      <c r="I111" s="148">
        <f t="shared" si="131"/>
        <v>6.9166908563134974</v>
      </c>
      <c r="K111" s="178">
        <f t="shared" si="113"/>
        <v>-4.6011793351678383E-2</v>
      </c>
    </row>
    <row r="112" spans="1:11" ht="20.100000000000001" customHeight="1" thickBot="1" x14ac:dyDescent="0.3">
      <c r="A112" s="17" t="s">
        <v>19</v>
      </c>
      <c r="B112" s="18"/>
      <c r="C112" s="124">
        <f t="shared" si="110"/>
        <v>13.75466297322253</v>
      </c>
      <c r="D112" s="145">
        <f t="shared" si="110"/>
        <v>10.495685902002691</v>
      </c>
      <c r="E112" s="145">
        <f t="shared" si="110"/>
        <v>12.950920856147336</v>
      </c>
      <c r="F112" s="145">
        <f t="shared" ref="F112:G112" si="132">F65/F18</f>
        <v>10.068164450557848</v>
      </c>
      <c r="G112" s="145">
        <f t="shared" si="132"/>
        <v>9.1511891531451433</v>
      </c>
      <c r="H112" s="125">
        <f t="shared" ref="H112:I112" si="133">H65/H18</f>
        <v>8.5774050780340083</v>
      </c>
      <c r="I112" s="125">
        <f t="shared" si="133"/>
        <v>9.5451962720437926</v>
      </c>
      <c r="K112" s="34">
        <f t="shared" si="113"/>
        <v>0.11283030068012222</v>
      </c>
    </row>
    <row r="113" spans="1:11" ht="20.100000000000001" customHeight="1" x14ac:dyDescent="0.25">
      <c r="A113" s="35"/>
      <c r="B113" t="s">
        <v>93</v>
      </c>
      <c r="C113" s="146">
        <f t="shared" si="110"/>
        <v>13.797621834183794</v>
      </c>
      <c r="D113" s="147">
        <f t="shared" si="110"/>
        <v>10.172654342518312</v>
      </c>
      <c r="E113" s="147">
        <f t="shared" si="110"/>
        <v>12.269485404754739</v>
      </c>
      <c r="F113" s="147">
        <f t="shared" ref="F113:G113" si="134">F66/F19</f>
        <v>9.5459190190318051</v>
      </c>
      <c r="G113" s="147">
        <f t="shared" si="134"/>
        <v>8.1287145312041584</v>
      </c>
      <c r="H113" s="148">
        <f t="shared" ref="H113:I114" si="135">H66/H19</f>
        <v>8.0172894590072499</v>
      </c>
      <c r="I113" s="148">
        <f t="shared" si="135"/>
        <v>9.2615230088166367</v>
      </c>
      <c r="K113" s="250">
        <f t="shared" si="113"/>
        <v>0.15519379163883346</v>
      </c>
    </row>
    <row r="114" spans="1:11" ht="20.100000000000001" customHeight="1" thickBot="1" x14ac:dyDescent="0.3">
      <c r="A114" s="35"/>
      <c r="B114" t="s">
        <v>94</v>
      </c>
      <c r="C114" s="146">
        <f t="shared" si="110"/>
        <v>10.685618729096991</v>
      </c>
      <c r="D114" s="147">
        <f t="shared" si="110"/>
        <v>13.675536480686695</v>
      </c>
      <c r="E114" s="147">
        <f t="shared" si="110"/>
        <v>14.283318623124448</v>
      </c>
      <c r="F114" s="147">
        <f t="shared" ref="F114:G114" si="136">F67/F20</f>
        <v>12.127423822714681</v>
      </c>
      <c r="G114" s="147">
        <f t="shared" si="136"/>
        <v>10.3056646632909</v>
      </c>
      <c r="H114" s="148">
        <f t="shared" si="135"/>
        <v>11.418387553041018</v>
      </c>
      <c r="I114" s="148">
        <f t="shared" ref="I114" si="137">I67/I20</f>
        <v>13.392532795156407</v>
      </c>
      <c r="K114" s="43">
        <f t="shared" si="113"/>
        <v>0.17289177065895106</v>
      </c>
    </row>
    <row r="115" spans="1:11" ht="20.100000000000001" customHeight="1" thickBot="1" x14ac:dyDescent="0.3">
      <c r="A115" s="17" t="s">
        <v>25</v>
      </c>
      <c r="B115" s="18"/>
      <c r="C115" s="124">
        <f t="shared" si="110"/>
        <v>21.465735798703776</v>
      </c>
      <c r="D115" s="145">
        <f t="shared" si="110"/>
        <v>14.720789007092199</v>
      </c>
      <c r="E115" s="145">
        <f t="shared" si="110"/>
        <v>12.061285530956013</v>
      </c>
      <c r="F115" s="145">
        <f t="shared" ref="F115:G115" si="138">F68/F21</f>
        <v>11.294826300496284</v>
      </c>
      <c r="G115" s="145">
        <f t="shared" si="138"/>
        <v>13.343641876226146</v>
      </c>
      <c r="H115" s="125">
        <f t="shared" ref="H115:I115" si="139">H68/H21</f>
        <v>19.202643817056646</v>
      </c>
      <c r="I115" s="125">
        <f t="shared" si="139"/>
        <v>21.048911518261637</v>
      </c>
      <c r="K115" s="34">
        <f t="shared" si="113"/>
        <v>9.614653684119541E-2</v>
      </c>
    </row>
    <row r="116" spans="1:11" ht="20.100000000000001" customHeight="1" x14ac:dyDescent="0.25">
      <c r="A116" s="35"/>
      <c r="B116" t="s">
        <v>93</v>
      </c>
      <c r="C116" s="146">
        <f t="shared" si="110"/>
        <v>13.936639505479068</v>
      </c>
      <c r="D116" s="147">
        <f t="shared" si="110"/>
        <v>11.378264268960125</v>
      </c>
      <c r="E116" s="147">
        <f t="shared" si="110"/>
        <v>15.149018548532325</v>
      </c>
      <c r="F116" s="147">
        <f t="shared" ref="F116:G116" si="140">F69/F22</f>
        <v>19.160603080957063</v>
      </c>
      <c r="G116" s="147">
        <f t="shared" si="140"/>
        <v>16.752188672503127</v>
      </c>
      <c r="H116" s="148">
        <f t="shared" ref="H116:I116" si="141">H69/H22</f>
        <v>18.680670998942119</v>
      </c>
      <c r="I116" s="148">
        <f t="shared" si="141"/>
        <v>20.984340859431899</v>
      </c>
      <c r="K116" s="250">
        <f t="shared" si="113"/>
        <v>0.12331836798690134</v>
      </c>
    </row>
    <row r="117" spans="1:11" ht="20.100000000000001" customHeight="1" thickBot="1" x14ac:dyDescent="0.3">
      <c r="A117" s="35"/>
      <c r="B117" t="s">
        <v>94</v>
      </c>
      <c r="C117" s="146">
        <f t="shared" si="110"/>
        <v>25.330737054666091</v>
      </c>
      <c r="D117" s="147">
        <f t="shared" si="110"/>
        <v>15.272769528728212</v>
      </c>
      <c r="E117" s="147">
        <f t="shared" si="110"/>
        <v>11.670965318642795</v>
      </c>
      <c r="F117" s="147">
        <f t="shared" ref="F117:G117" si="142">F70/F23</f>
        <v>10.625188347564038</v>
      </c>
      <c r="G117" s="147">
        <f t="shared" si="142"/>
        <v>12.49340404670648</v>
      </c>
      <c r="H117" s="148">
        <f t="shared" ref="H117:I117" si="143">H70/H23</f>
        <v>19.369563116180167</v>
      </c>
      <c r="I117" s="148">
        <f t="shared" si="143"/>
        <v>21.067143077476736</v>
      </c>
      <c r="K117" s="48">
        <f t="shared" si="113"/>
        <v>8.764162367082573E-2</v>
      </c>
    </row>
    <row r="118" spans="1:11" ht="20.100000000000001" customHeight="1" thickBot="1" x14ac:dyDescent="0.3">
      <c r="A118" s="17" t="s">
        <v>26</v>
      </c>
      <c r="B118" s="18"/>
      <c r="C118" s="124">
        <f t="shared" ref="C118:E133" si="144">C71/C24</f>
        <v>8.5465300809799558</v>
      </c>
      <c r="D118" s="145">
        <f t="shared" si="144"/>
        <v>10.986867547585044</v>
      </c>
      <c r="E118" s="145">
        <f t="shared" si="144"/>
        <v>8.4069324817011086</v>
      </c>
      <c r="F118" s="145">
        <f t="shared" ref="F118:G118" si="145">F71/F24</f>
        <v>8.1401663674342579</v>
      </c>
      <c r="G118" s="145">
        <f t="shared" si="145"/>
        <v>7.8997118247652534</v>
      </c>
      <c r="H118" s="125">
        <f t="shared" ref="H118:I118" si="146">H71/H24</f>
        <v>7.6902885212202916</v>
      </c>
      <c r="I118" s="125">
        <f t="shared" si="146"/>
        <v>10.31779018067674</v>
      </c>
      <c r="K118" s="34">
        <f t="shared" si="113"/>
        <v>0.34166490011476414</v>
      </c>
    </row>
    <row r="119" spans="1:11" ht="20.100000000000001" customHeight="1" x14ac:dyDescent="0.25">
      <c r="A119" s="35"/>
      <c r="B119" t="s">
        <v>93</v>
      </c>
      <c r="C119" s="146">
        <f t="shared" si="144"/>
        <v>3.6284859094941284</v>
      </c>
      <c r="D119" s="147">
        <f t="shared" si="144"/>
        <v>4.1276205297506872</v>
      </c>
      <c r="E119" s="147">
        <f t="shared" si="144"/>
        <v>3.0479738698719623</v>
      </c>
      <c r="F119" s="147">
        <f t="shared" ref="F119:G119" si="147">F72/F25</f>
        <v>3.3002096269322321</v>
      </c>
      <c r="G119" s="147">
        <f t="shared" si="147"/>
        <v>3.3803129133786434</v>
      </c>
      <c r="H119" s="148">
        <f t="shared" ref="H119:I119" si="148">H72/H25</f>
        <v>3.405626007219583</v>
      </c>
      <c r="I119" s="148">
        <f t="shared" si="148"/>
        <v>3.4938500971680067</v>
      </c>
      <c r="K119" s="250">
        <f t="shared" si="113"/>
        <v>2.590539588357545E-2</v>
      </c>
    </row>
    <row r="120" spans="1:11" ht="20.100000000000001" customHeight="1" thickBot="1" x14ac:dyDescent="0.3">
      <c r="A120" s="35"/>
      <c r="B120" t="s">
        <v>94</v>
      </c>
      <c r="C120" s="146">
        <f t="shared" si="144"/>
        <v>10.259959904540468</v>
      </c>
      <c r="D120" s="147">
        <f t="shared" si="144"/>
        <v>12.094985714576364</v>
      </c>
      <c r="E120" s="147">
        <f t="shared" si="144"/>
        <v>13.422789193842663</v>
      </c>
      <c r="F120" s="147">
        <f t="shared" ref="F120:G120" si="149">F73/F26</f>
        <v>12.650576311027072</v>
      </c>
      <c r="G120" s="147">
        <f t="shared" si="149"/>
        <v>11.758965825628753</v>
      </c>
      <c r="H120" s="148">
        <f t="shared" ref="H120:I120" si="150">H73/H26</f>
        <v>11.283971178625901</v>
      </c>
      <c r="I120" s="148">
        <f t="shared" si="150"/>
        <v>14.178031997485245</v>
      </c>
      <c r="K120" s="48">
        <f t="shared" si="113"/>
        <v>0.25647538203051018</v>
      </c>
    </row>
    <row r="121" spans="1:11" ht="20.100000000000001" customHeight="1" thickBot="1" x14ac:dyDescent="0.3">
      <c r="A121" s="17" t="s">
        <v>103</v>
      </c>
      <c r="B121" s="18"/>
      <c r="C121" s="124">
        <f t="shared" si="144"/>
        <v>8.8219907864146805</v>
      </c>
      <c r="D121" s="145">
        <f t="shared" si="144"/>
        <v>7.9278075188695167</v>
      </c>
      <c r="E121" s="145">
        <f t="shared" si="144"/>
        <v>5.3059111054299448</v>
      </c>
      <c r="F121" s="145">
        <f t="shared" ref="F121:G121" si="151">F74/F27</f>
        <v>7.4216689735864705</v>
      </c>
      <c r="G121" s="145">
        <f t="shared" si="151"/>
        <v>7.9880684466342631</v>
      </c>
      <c r="H121" s="125">
        <f t="shared" ref="H121:I121" si="152">H74/H27</f>
        <v>7.3411781149144879</v>
      </c>
      <c r="I121" s="125">
        <f t="shared" si="152"/>
        <v>7.1525917133503221</v>
      </c>
      <c r="K121" s="34">
        <f t="shared" si="113"/>
        <v>-2.5688847023208693E-2</v>
      </c>
    </row>
    <row r="122" spans="1:11" ht="20.100000000000001" customHeight="1" x14ac:dyDescent="0.25">
      <c r="A122" s="35"/>
      <c r="B122" t="s">
        <v>93</v>
      </c>
      <c r="C122" s="146">
        <f t="shared" si="144"/>
        <v>6.3294754986456541</v>
      </c>
      <c r="D122" s="147">
        <f t="shared" si="144"/>
        <v>6.9627473806752036</v>
      </c>
      <c r="E122" s="147">
        <f t="shared" si="144"/>
        <v>3.5215049578031699</v>
      </c>
      <c r="F122" s="147">
        <f t="shared" ref="F122:G122" si="153">F75/F28</f>
        <v>3.6882277549016935</v>
      </c>
      <c r="G122" s="147">
        <f t="shared" si="153"/>
        <v>7.7413181783891165</v>
      </c>
      <c r="H122" s="148">
        <f t="shared" ref="H122:I122" si="154">H75/H28</f>
        <v>8.2579495824074787</v>
      </c>
      <c r="I122" s="148">
        <f t="shared" si="154"/>
        <v>7.9031603672859276</v>
      </c>
      <c r="K122" s="250">
        <f t="shared" si="113"/>
        <v>-4.296335447208164E-2</v>
      </c>
    </row>
    <row r="123" spans="1:11" ht="20.100000000000001" customHeight="1" thickBot="1" x14ac:dyDescent="0.3">
      <c r="A123" s="35"/>
      <c r="B123" t="s">
        <v>94</v>
      </c>
      <c r="C123" s="146">
        <f t="shared" si="144"/>
        <v>8.9119602510088356</v>
      </c>
      <c r="D123" s="147">
        <f t="shared" si="144"/>
        <v>7.9974662107569694</v>
      </c>
      <c r="E123" s="147">
        <f t="shared" si="144"/>
        <v>8.7960602745288234</v>
      </c>
      <c r="F123" s="147">
        <f t="shared" ref="F123:G123" si="155">F76/F29</f>
        <v>9.0921549679346398</v>
      </c>
      <c r="G123" s="147">
        <f t="shared" si="155"/>
        <v>8.0119546351901025</v>
      </c>
      <c r="H123" s="148">
        <f t="shared" ref="H123:I123" si="156">H76/H29</f>
        <v>7.2760473370204242</v>
      </c>
      <c r="I123" s="148">
        <f t="shared" si="156"/>
        <v>7.113517659723084</v>
      </c>
      <c r="K123" s="48">
        <f t="shared" si="113"/>
        <v>-2.2337633301310656E-2</v>
      </c>
    </row>
    <row r="124" spans="1:11" ht="20.100000000000001" customHeight="1" thickBot="1" x14ac:dyDescent="0.3">
      <c r="A124" s="17" t="s">
        <v>9</v>
      </c>
      <c r="B124" s="18"/>
      <c r="C124" s="124">
        <f t="shared" si="144"/>
        <v>8.6157584549226236</v>
      </c>
      <c r="D124" s="145">
        <f t="shared" si="144"/>
        <v>9.2267089803991489</v>
      </c>
      <c r="E124" s="145">
        <f t="shared" si="144"/>
        <v>10.043909773256988</v>
      </c>
      <c r="F124" s="145">
        <f t="shared" ref="F124:G124" si="157">F77/F30</f>
        <v>9.7347836212761418</v>
      </c>
      <c r="G124" s="145">
        <f t="shared" si="157"/>
        <v>11.959347444545473</v>
      </c>
      <c r="H124" s="125">
        <f t="shared" ref="H124:I124" si="158">H77/H30</f>
        <v>11.144735654047807</v>
      </c>
      <c r="I124" s="125">
        <f t="shared" si="158"/>
        <v>11.407877307692889</v>
      </c>
      <c r="K124" s="34">
        <f t="shared" si="113"/>
        <v>2.3611296114458145E-2</v>
      </c>
    </row>
    <row r="125" spans="1:11" ht="20.100000000000001" customHeight="1" x14ac:dyDescent="0.25">
      <c r="A125" s="35"/>
      <c r="B125" t="s">
        <v>93</v>
      </c>
      <c r="C125" s="146">
        <f t="shared" si="144"/>
        <v>8.7338098076509976</v>
      </c>
      <c r="D125" s="147">
        <f t="shared" si="144"/>
        <v>9.4251186024077285</v>
      </c>
      <c r="E125" s="147">
        <f t="shared" si="144"/>
        <v>10.664575407843053</v>
      </c>
      <c r="F125" s="147">
        <f t="shared" ref="F125:G125" si="159">F78/F31</f>
        <v>10.901297215418332</v>
      </c>
      <c r="G125" s="147">
        <f t="shared" si="159"/>
        <v>11.843918106184637</v>
      </c>
      <c r="H125" s="148">
        <f t="shared" ref="H125:I125" si="160">H78/H31</f>
        <v>11.541792756448999</v>
      </c>
      <c r="I125" s="148">
        <f t="shared" si="160"/>
        <v>12.250499075257897</v>
      </c>
      <c r="K125" s="250">
        <f t="shared" si="113"/>
        <v>6.1403486768804409E-2</v>
      </c>
    </row>
    <row r="126" spans="1:11" ht="20.100000000000001" customHeight="1" thickBot="1" x14ac:dyDescent="0.3">
      <c r="A126" s="35"/>
      <c r="B126" t="s">
        <v>94</v>
      </c>
      <c r="C126" s="146">
        <f t="shared" si="144"/>
        <v>8.2175515374870436</v>
      </c>
      <c r="D126" s="147">
        <f t="shared" si="144"/>
        <v>8.0282708076336977</v>
      </c>
      <c r="E126" s="147">
        <f t="shared" si="144"/>
        <v>7.1393181615747752</v>
      </c>
      <c r="F126" s="147">
        <f t="shared" ref="F126:G126" si="161">F79/F32</f>
        <v>6.851706407841232</v>
      </c>
      <c r="G126" s="147">
        <f t="shared" si="161"/>
        <v>12.583021167125514</v>
      </c>
      <c r="H126" s="148">
        <f t="shared" ref="H126:I126" si="162">H79/H32</f>
        <v>10.197394233071941</v>
      </c>
      <c r="I126" s="148">
        <f t="shared" si="162"/>
        <v>9.0008009459900276</v>
      </c>
      <c r="K126" s="48">
        <f t="shared" si="113"/>
        <v>-0.11734304467715405</v>
      </c>
    </row>
    <row r="127" spans="1:11" ht="20.100000000000001" customHeight="1" thickBot="1" x14ac:dyDescent="0.3">
      <c r="A127" s="17" t="s">
        <v>12</v>
      </c>
      <c r="B127" s="18"/>
      <c r="C127" s="124">
        <f t="shared" si="144"/>
        <v>6.5114133195300425</v>
      </c>
      <c r="D127" s="145">
        <f t="shared" si="144"/>
        <v>6.194533158108551</v>
      </c>
      <c r="E127" s="145">
        <f t="shared" si="144"/>
        <v>5.8572628598213905</v>
      </c>
      <c r="F127" s="145">
        <f t="shared" ref="F127:G127" si="163">F80/F33</f>
        <v>4.6456746925895409</v>
      </c>
      <c r="G127" s="145">
        <f t="shared" si="163"/>
        <v>5.0539941688228893</v>
      </c>
      <c r="H127" s="125">
        <f t="shared" ref="H127:I127" si="164">H80/H33</f>
        <v>5.2067475807992807</v>
      </c>
      <c r="I127" s="125">
        <f t="shared" si="164"/>
        <v>5.669224036997746</v>
      </c>
      <c r="K127" s="34">
        <f t="shared" si="113"/>
        <v>8.8822522893931263E-2</v>
      </c>
    </row>
    <row r="128" spans="1:11" ht="20.100000000000001" customHeight="1" x14ac:dyDescent="0.25">
      <c r="A128" s="35"/>
      <c r="B128" t="s">
        <v>93</v>
      </c>
      <c r="C128" s="146">
        <f t="shared" si="144"/>
        <v>6.1268866254537739</v>
      </c>
      <c r="D128" s="147">
        <f t="shared" si="144"/>
        <v>5.8482320850167264</v>
      </c>
      <c r="E128" s="147">
        <f t="shared" si="144"/>
        <v>5.4770008408434752</v>
      </c>
      <c r="F128" s="147">
        <f t="shared" ref="F128:G128" si="165">F81/F34</f>
        <v>4.3489540988079645</v>
      </c>
      <c r="G128" s="147">
        <f t="shared" si="165"/>
        <v>4.6962862811374828</v>
      </c>
      <c r="H128" s="148">
        <f t="shared" ref="H128:I128" si="166">H81/H34</f>
        <v>4.8534789652693586</v>
      </c>
      <c r="I128" s="148">
        <f t="shared" si="166"/>
        <v>5.4954657982262498</v>
      </c>
      <c r="K128" s="250">
        <f t="shared" si="113"/>
        <v>0.13227353771404718</v>
      </c>
    </row>
    <row r="129" spans="1:11" ht="20.100000000000001" customHeight="1" thickBot="1" x14ac:dyDescent="0.3">
      <c r="A129" s="35"/>
      <c r="B129" t="s">
        <v>94</v>
      </c>
      <c r="C129" s="146">
        <f t="shared" si="144"/>
        <v>11.811279449224065</v>
      </c>
      <c r="D129" s="147">
        <f t="shared" si="144"/>
        <v>11.039594243838907</v>
      </c>
      <c r="E129" s="147">
        <f t="shared" si="144"/>
        <v>11.392946927374302</v>
      </c>
      <c r="F129" s="147">
        <f t="shared" ref="F129:G129" si="167">F82/F35</f>
        <v>11.754864898981511</v>
      </c>
      <c r="G129" s="147">
        <f t="shared" si="167"/>
        <v>12.990164112596457</v>
      </c>
      <c r="H129" s="148">
        <f t="shared" ref="H129:I129" si="168">H82/H35</f>
        <v>12.713660354989113</v>
      </c>
      <c r="I129" s="148">
        <f t="shared" si="168"/>
        <v>12.484133697464776</v>
      </c>
      <c r="K129" s="48">
        <f t="shared" si="113"/>
        <v>-1.8053546430809433E-2</v>
      </c>
    </row>
    <row r="130" spans="1:11" ht="20.100000000000001" customHeight="1" thickBot="1" x14ac:dyDescent="0.3">
      <c r="A130" s="17" t="s">
        <v>11</v>
      </c>
      <c r="B130" s="18"/>
      <c r="C130" s="124">
        <f t="shared" si="144"/>
        <v>9.4593915192518825</v>
      </c>
      <c r="D130" s="145">
        <f t="shared" si="144"/>
        <v>9.8262393081334114</v>
      </c>
      <c r="E130" s="145">
        <f t="shared" si="144"/>
        <v>9.8714347596235577</v>
      </c>
      <c r="F130" s="145">
        <f t="shared" ref="F130:G130" si="169">F83/F36</f>
        <v>9.5642067097241092</v>
      </c>
      <c r="G130" s="145">
        <f t="shared" si="169"/>
        <v>8.986912153786843</v>
      </c>
      <c r="H130" s="125">
        <f t="shared" ref="H130:I130" si="170">H83/H36</f>
        <v>9.5622009717787151</v>
      </c>
      <c r="I130" s="125">
        <f t="shared" si="170"/>
        <v>9.9662287667502074</v>
      </c>
      <c r="K130" s="34">
        <f t="shared" si="113"/>
        <v>4.2252593954458267E-2</v>
      </c>
    </row>
    <row r="131" spans="1:11" ht="20.100000000000001" customHeight="1" x14ac:dyDescent="0.25">
      <c r="A131" s="35"/>
      <c r="B131" t="s">
        <v>93</v>
      </c>
      <c r="C131" s="146">
        <f t="shared" si="144"/>
        <v>9.1420220353026309</v>
      </c>
      <c r="D131" s="147">
        <f t="shared" si="144"/>
        <v>9.5823808898524234</v>
      </c>
      <c r="E131" s="147">
        <f t="shared" si="144"/>
        <v>9.6075923361953901</v>
      </c>
      <c r="F131" s="147">
        <f t="shared" ref="F131:G131" si="171">F84/F37</f>
        <v>9.1216037233935268</v>
      </c>
      <c r="G131" s="147">
        <f t="shared" si="171"/>
        <v>8.5402556197665742</v>
      </c>
      <c r="H131" s="148">
        <f t="shared" ref="H131:I131" si="172">H84/H37</f>
        <v>9.1311749503406734</v>
      </c>
      <c r="I131" s="148">
        <f t="shared" si="172"/>
        <v>9.6642920735284807</v>
      </c>
      <c r="K131" s="250">
        <f t="shared" si="113"/>
        <v>5.8384285274034463E-2</v>
      </c>
    </row>
    <row r="132" spans="1:11" ht="20.100000000000001" customHeight="1" thickBot="1" x14ac:dyDescent="0.3">
      <c r="A132" s="35"/>
      <c r="B132" t="s">
        <v>94</v>
      </c>
      <c r="C132" s="146">
        <f t="shared" si="144"/>
        <v>13.309875060640524</v>
      </c>
      <c r="D132" s="147">
        <f t="shared" si="144"/>
        <v>12.84427106221032</v>
      </c>
      <c r="E132" s="147">
        <f t="shared" si="144"/>
        <v>13.680904612950778</v>
      </c>
      <c r="F132" s="147">
        <f t="shared" ref="F132:G132" si="173">F85/F38</f>
        <v>13.68610844429603</v>
      </c>
      <c r="G132" s="147">
        <f t="shared" si="173"/>
        <v>13.811972377929358</v>
      </c>
      <c r="H132" s="148">
        <f t="shared" ref="H132:I132" si="174">H85/H38</f>
        <v>13.79750501599241</v>
      </c>
      <c r="I132" s="148">
        <f t="shared" si="174"/>
        <v>13.378519649809633</v>
      </c>
      <c r="K132" s="48">
        <f t="shared" si="113"/>
        <v>-3.0366748603978769E-2</v>
      </c>
    </row>
    <row r="133" spans="1:11" ht="20.100000000000001" customHeight="1" thickBot="1" x14ac:dyDescent="0.3">
      <c r="A133" s="17" t="s">
        <v>6</v>
      </c>
      <c r="B133" s="18"/>
      <c r="C133" s="124">
        <f t="shared" si="144"/>
        <v>10.43620664331918</v>
      </c>
      <c r="D133" s="145">
        <f t="shared" si="144"/>
        <v>10.88841256916583</v>
      </c>
      <c r="E133" s="145">
        <f t="shared" si="144"/>
        <v>11.564204729106528</v>
      </c>
      <c r="F133" s="145">
        <f t="shared" ref="F133:G133" si="175">F86/F39</f>
        <v>11.385771020236271</v>
      </c>
      <c r="G133" s="145">
        <f t="shared" si="175"/>
        <v>11.546971243508999</v>
      </c>
      <c r="H133" s="125">
        <f t="shared" ref="H133:I133" si="176">H86/H39</f>
        <v>11.897154894045967</v>
      </c>
      <c r="I133" s="125">
        <f t="shared" si="176"/>
        <v>12.33252218698771</v>
      </c>
      <c r="K133" s="34">
        <f t="shared" si="113"/>
        <v>3.6594235917666876E-2</v>
      </c>
    </row>
    <row r="134" spans="1:11" ht="20.100000000000001" customHeight="1" x14ac:dyDescent="0.25">
      <c r="A134" s="35"/>
      <c r="B134" t="s">
        <v>93</v>
      </c>
      <c r="C134" s="146">
        <f t="shared" ref="C134:E141" si="177">C87/C40</f>
        <v>9.8919608108893069</v>
      </c>
      <c r="D134" s="147">
        <f t="shared" si="177"/>
        <v>10.222273866177959</v>
      </c>
      <c r="E134" s="147">
        <f t="shared" si="177"/>
        <v>10.884497388649878</v>
      </c>
      <c r="F134" s="147">
        <f t="shared" ref="F134:G134" si="178">F87/F40</f>
        <v>10.916309731939268</v>
      </c>
      <c r="G134" s="147">
        <f t="shared" si="178"/>
        <v>11.15227524901206</v>
      </c>
      <c r="H134" s="148">
        <f t="shared" ref="H134:I134" si="179">H87/H40</f>
        <v>11.289586027585745</v>
      </c>
      <c r="I134" s="148">
        <f t="shared" si="179"/>
        <v>11.685712310532779</v>
      </c>
      <c r="K134" s="250">
        <f t="shared" si="113"/>
        <v>3.5087759815028784E-2</v>
      </c>
    </row>
    <row r="135" spans="1:11" ht="20.100000000000001" customHeight="1" thickBot="1" x14ac:dyDescent="0.3">
      <c r="A135" s="35"/>
      <c r="B135" t="s">
        <v>94</v>
      </c>
      <c r="C135" s="146">
        <f t="shared" si="177"/>
        <v>12.334912173097759</v>
      </c>
      <c r="D135" s="147">
        <f t="shared" si="177"/>
        <v>13.561115615735471</v>
      </c>
      <c r="E135" s="147">
        <f t="shared" si="177"/>
        <v>14.121246839103664</v>
      </c>
      <c r="F135" s="147">
        <f t="shared" ref="F135:G135" si="180">F88/F41</f>
        <v>12.954577100189921</v>
      </c>
      <c r="G135" s="147">
        <f t="shared" si="180"/>
        <v>12.947207023620999</v>
      </c>
      <c r="H135" s="148">
        <f t="shared" ref="H135:I135" si="181">H88/H41</f>
        <v>14.446727488574959</v>
      </c>
      <c r="I135" s="148">
        <f t="shared" si="181"/>
        <v>15.094691616480796</v>
      </c>
      <c r="K135" s="48">
        <f t="shared" si="113"/>
        <v>4.4851965846124844E-2</v>
      </c>
    </row>
    <row r="136" spans="1:11" ht="20.100000000000001" customHeight="1" thickBot="1" x14ac:dyDescent="0.3">
      <c r="A136" s="17" t="s">
        <v>7</v>
      </c>
      <c r="B136" s="18"/>
      <c r="C136" s="124">
        <f t="shared" si="177"/>
        <v>17.343538291795131</v>
      </c>
      <c r="D136" s="145">
        <f t="shared" si="177"/>
        <v>15.135612348541587</v>
      </c>
      <c r="E136" s="145">
        <f t="shared" si="177"/>
        <v>17.897327696503972</v>
      </c>
      <c r="F136" s="145">
        <f t="shared" ref="F136:G136" si="182">F89/F42</f>
        <v>17.227658366505111</v>
      </c>
      <c r="G136" s="145">
        <f t="shared" si="182"/>
        <v>17.857502174372957</v>
      </c>
      <c r="H136" s="125">
        <f t="shared" ref="H136:I136" si="183">H89/H42</f>
        <v>18.798711710200049</v>
      </c>
      <c r="I136" s="125">
        <f t="shared" si="183"/>
        <v>18.038668621893432</v>
      </c>
      <c r="K136" s="34">
        <f t="shared" si="113"/>
        <v>-4.0430594395158614E-2</v>
      </c>
    </row>
    <row r="137" spans="1:11" ht="20.100000000000001" customHeight="1" x14ac:dyDescent="0.25">
      <c r="A137" s="35"/>
      <c r="B137" t="s">
        <v>93</v>
      </c>
      <c r="C137" s="146">
        <f t="shared" si="177"/>
        <v>17.493804805169436</v>
      </c>
      <c r="D137" s="147">
        <f t="shared" si="177"/>
        <v>15.20741029804255</v>
      </c>
      <c r="E137" s="147">
        <f t="shared" si="177"/>
        <v>17.980713194411631</v>
      </c>
      <c r="F137" s="147">
        <f t="shared" ref="F137:G137" si="184">F90/F43</f>
        <v>17.314812762045108</v>
      </c>
      <c r="G137" s="147">
        <f t="shared" si="184"/>
        <v>17.958278087156369</v>
      </c>
      <c r="H137" s="148">
        <f t="shared" ref="H137:I138" si="185">H90/H43</f>
        <v>18.813765410091381</v>
      </c>
      <c r="I137" s="148">
        <f t="shared" si="185"/>
        <v>18.354570573203585</v>
      </c>
      <c r="K137" s="250">
        <f t="shared" si="113"/>
        <v>-2.4407386128110869E-2</v>
      </c>
    </row>
    <row r="138" spans="1:11" ht="20.100000000000001" customHeight="1" thickBot="1" x14ac:dyDescent="0.3">
      <c r="A138" s="35"/>
      <c r="B138" t="s">
        <v>94</v>
      </c>
      <c r="C138" s="146">
        <f t="shared" si="177"/>
        <v>11.069869958122107</v>
      </c>
      <c r="D138" s="147">
        <f t="shared" si="177"/>
        <v>11.320311053508609</v>
      </c>
      <c r="E138" s="147">
        <f t="shared" si="177"/>
        <v>10.660059239006607</v>
      </c>
      <c r="F138" s="147">
        <f t="shared" ref="F138:G138" si="186">F91/F44</f>
        <v>11.922603691208574</v>
      </c>
      <c r="G138" s="147">
        <f t="shared" si="186"/>
        <v>13.913836477987422</v>
      </c>
      <c r="H138" s="148">
        <f t="shared" ref="H138" si="187">H91/H44</f>
        <v>16.466569767441861</v>
      </c>
      <c r="I138" s="148">
        <f t="shared" si="185"/>
        <v>12.212043834450473</v>
      </c>
      <c r="K138" s="48">
        <f t="shared" si="113"/>
        <v>-0.25837354063889795</v>
      </c>
    </row>
    <row r="139" spans="1:11" ht="20.100000000000001" customHeight="1" thickBot="1" x14ac:dyDescent="0.3">
      <c r="A139" s="87" t="s">
        <v>27</v>
      </c>
      <c r="B139" s="111"/>
      <c r="C139" s="126">
        <f t="shared" si="177"/>
        <v>9.8494977541431705</v>
      </c>
      <c r="D139" s="127">
        <f t="shared" si="177"/>
        <v>10.411404658338641</v>
      </c>
      <c r="E139" s="127">
        <f t="shared" si="177"/>
        <v>10.813566770358026</v>
      </c>
      <c r="F139" s="127">
        <f t="shared" ref="F139:G139" si="188">F92/F45</f>
        <v>10.404073324750314</v>
      </c>
      <c r="G139" s="127">
        <f t="shared" si="188"/>
        <v>10.469578868030986</v>
      </c>
      <c r="H139" s="128">
        <f t="shared" ref="H139:I139" si="189">H92/H45</f>
        <v>10.661846563998399</v>
      </c>
      <c r="I139" s="128">
        <f t="shared" si="189"/>
        <v>11.370025106578135</v>
      </c>
      <c r="K139" s="138">
        <f t="shared" si="113"/>
        <v>6.6421753335958289E-2</v>
      </c>
    </row>
    <row r="140" spans="1:11" ht="20.100000000000001" customHeight="1" x14ac:dyDescent="0.25">
      <c r="A140" s="35"/>
      <c r="B140" t="s">
        <v>93</v>
      </c>
      <c r="C140" s="149">
        <f t="shared" si="177"/>
        <v>8.7757390796270514</v>
      </c>
      <c r="D140" s="150">
        <f t="shared" si="177"/>
        <v>9.2619444743279651</v>
      </c>
      <c r="E140" s="150">
        <f t="shared" si="177"/>
        <v>9.4305536237812344</v>
      </c>
      <c r="F140" s="150">
        <f t="shared" ref="F140:G140" si="190">F93/F46</f>
        <v>8.8455048143999235</v>
      </c>
      <c r="G140" s="150">
        <f t="shared" si="190"/>
        <v>8.8559011818332802</v>
      </c>
      <c r="H140" s="151">
        <f t="shared" ref="H140:I140" si="191">H93/H46</f>
        <v>9.1540691735448227</v>
      </c>
      <c r="I140" s="151">
        <f t="shared" si="191"/>
        <v>9.7452747311247006</v>
      </c>
      <c r="K140" s="250">
        <f t="shared" si="113"/>
        <v>6.4583907590348627E-2</v>
      </c>
    </row>
    <row r="141" spans="1:11" ht="20.100000000000001" customHeight="1" thickBot="1" x14ac:dyDescent="0.3">
      <c r="A141" s="44"/>
      <c r="B141" s="36" t="s">
        <v>94</v>
      </c>
      <c r="C141" s="152">
        <f t="shared" si="177"/>
        <v>11.058594809175506</v>
      </c>
      <c r="D141" s="153">
        <f t="shared" si="177"/>
        <v>11.627077891387147</v>
      </c>
      <c r="E141" s="153">
        <f t="shared" si="177"/>
        <v>12.500752616302254</v>
      </c>
      <c r="F141" s="153">
        <f t="shared" ref="F141:G141" si="192">F94/F47</f>
        <v>12.287408142696322</v>
      </c>
      <c r="G141" s="153">
        <f t="shared" si="192"/>
        <v>12.256201900212876</v>
      </c>
      <c r="H141" s="154">
        <f t="shared" ref="H141:I141" si="193">H94/H47</f>
        <v>12.337409938101137</v>
      </c>
      <c r="I141" s="154">
        <f t="shared" si="193"/>
        <v>13.188973552795874</v>
      </c>
      <c r="K141" s="48">
        <f t="shared" si="113"/>
        <v>6.9022883973797952E-2</v>
      </c>
    </row>
    <row r="142" spans="1:11" ht="20.100000000000001" customHeight="1" x14ac:dyDescent="0.25"/>
    <row r="143" spans="1:11" ht="15.75" x14ac:dyDescent="0.25">
      <c r="A143" s="110" t="s">
        <v>44</v>
      </c>
    </row>
  </sheetData>
  <mergeCells count="41">
    <mergeCell ref="A52:B53"/>
    <mergeCell ref="C52:C53"/>
    <mergeCell ref="D52:D53"/>
    <mergeCell ref="E52:E53"/>
    <mergeCell ref="K52:K53"/>
    <mergeCell ref="F52:F53"/>
    <mergeCell ref="H52:H53"/>
    <mergeCell ref="I52:I53"/>
    <mergeCell ref="G52:G53"/>
    <mergeCell ref="A99:B100"/>
    <mergeCell ref="C99:C100"/>
    <mergeCell ref="D99:D100"/>
    <mergeCell ref="E99:E100"/>
    <mergeCell ref="K99:K100"/>
    <mergeCell ref="H99:H100"/>
    <mergeCell ref="F99:F100"/>
    <mergeCell ref="I99:I100"/>
    <mergeCell ref="G99:G100"/>
    <mergeCell ref="A5:B6"/>
    <mergeCell ref="C5:C6"/>
    <mergeCell ref="D5:D6"/>
    <mergeCell ref="E5:E6"/>
    <mergeCell ref="K5:K6"/>
    <mergeCell ref="H5:H6"/>
    <mergeCell ref="F5:F6"/>
    <mergeCell ref="I5:I6"/>
    <mergeCell ref="G5:G6"/>
    <mergeCell ref="L5:L6"/>
    <mergeCell ref="M5:M6"/>
    <mergeCell ref="N5:N6"/>
    <mergeCell ref="N52:N53"/>
    <mergeCell ref="S5:T5"/>
    <mergeCell ref="P5:P6"/>
    <mergeCell ref="P52:P53"/>
    <mergeCell ref="S52:T52"/>
    <mergeCell ref="L52:L53"/>
    <mergeCell ref="M52:M53"/>
    <mergeCell ref="Q5:Q6"/>
    <mergeCell ref="Q52:Q53"/>
    <mergeCell ref="O5:O6"/>
    <mergeCell ref="O52:O53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  <ignoredErrors>
    <ignoredError sqref="H101:K113 Q55:S66 Q7:T19 H115:K137 I114:J114 Q68:S94 Q67:R67 Q21:T46 Q20:R20 T20 Q54:S54 H139:K141 H138 J138:K138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4" id="{BEBDE41E-F148-4565-9C53-4FBEAE7AB74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AI36:AJ36 AU36:AV36 BG36:BH36 BS36:BT36 CE36:CF36 CQ36:CR36 DC36:DD36 DO36:DP36 EA36:EB36 EM36:EN36 EY36:EZ36 FK36:FL36 FW36:FX36 GI36:GJ36 GU36:GV36 HG36:HH36 HS36:HT36 IE36:IF36 IQ36:IR36 JC36:JD36 JO36:JP36 KA36:KB36 KM36:KN36 KY36:KZ36 LK36:LL36 LW36:LX36 MI36:MJ36 MU36:MV36 NG36:NH36 NS36:NT36 OE36:OF36 OQ36:OR36 PC36:PD36 PO36:PP36 QA36:QB36 QM36:QN36 QY36:QZ36 RK36:RL36 RW36:RX36 SI36:SJ36 SU36:SV36 TG36:TH36 TS36:TT36 UE36:UF36 UQ36:UR36 VC36:VD36 VO36:VP36 WA36:WB36 WM36:WN36 WY36:WZ36 XK36:XL36 XW36:XX36 YI36:YJ36 YU36:YV36 ZG36:ZH36 ZS36:ZT36 AAE36:AAF36 AAQ36:AAR36 ABC36:ABD36 ABO36:ABP36 ACA36:ACB36 ACM36:ACN36 ACY36:ACZ36 ADK36:ADL36 ADW36:ADX36 AEI36:AEJ36 AEU36:AEV36 AFG36:AFH36 AFS36:AFT36 AGE36:AGF36 AGQ36:AGR36 AHC36:AHD36 AHO36:AHP36 AIA36:AIB36 AIM36:AIN36 AIY36:AIZ36 AJK36:AJL36 AJW36:AJX36 AKI36:AKJ36 AKU36:AKV36 ALG36:ALH36 ALS36:ALT36 AME36:AMF36 AMQ36:AMR36 ANC36:AND36 ANO36:ANP36 AOA36:AOB36 AOM36:AON36 AOY36:AOZ36 APK36:APL36 APW36:APX36 AQI36:AQJ36 AQU36:AQV36 ARG36:ARH36 ARS36:ART36 ASE36:ASF36 ASQ36:ASR36 ATC36:ATD36 ATO36:ATP36 AUA36:AUB36 AUM36:AUN36 AUY36:AUZ36 AVK36:AVL36 AVW36:AVX36 AWI36:AWJ36 AWU36:AWV36 AXG36:AXH36 AXS36:AXT36 AYE36:AYF36 AYQ36:AYR36 AZC36:AZD36 AZO36:AZP36 BAA36:BAB36 BAM36:BAN36 BAY36:BAZ36 BBK36:BBL36 BBW36:BBX36 BCI36:BCJ36 BCU36:BCV36 BDG36:BDH36 BDS36:BDT36 BEE36:BEF36 BEQ36:BER36 BFC36:BFD36 BFO36:BFP36 BGA36:BGB36 BGM36:BGN36 BGY36:BGZ36 BHK36:BHL36 BHW36:BHX36 BII36:BIJ36 BIU36:BIV36 BJG36:BJH36 BJS36:BJT36 BKE36:BKF36 BKQ36:BKR36 BLC36:BLD36 BLO36:BLP36 BMA36:BMB36 BMM36:BMN36 BMY36:BMZ36 BNK36:BNL36 BNW36:BNX36 BOI36:BOJ36 BOU36:BOV36 BPG36:BPH36 BPS36:BPT36 BQE36:BQF36 BQQ36:BQR36 BRC36:BRD36 BRO36:BRP36 BSA36:BSB36 BSM36:BSN36 BSY36:BSZ36 BTK36:BTL36 BTW36:BTX36 BUI36:BUJ36 BUU36:BUV36 BVG36:BVH36 BVS36:BVT36 BWE36:BWF36 BWQ36:BWR36 BXC36:BXD36 BXO36:BXP36 BYA36:BYB36 BYM36:BYN36 BYY36:BYZ36 BZK36:BZL36 BZW36:BZX36 CAI36:CAJ36 CAU36:CAV36 CBG36:CBH36 CBS36:CBT36 CCE36:CCF36 CCQ36:CCR36 CDC36:CDD36 CDO36:CDP36 CEA36:CEB36 CEM36:CEN36 CEY36:CEZ36 CFK36:CFL36 CFW36:CFX36 CGI36:CGJ36 CGU36:CGV36 CHG36:CHH36 CHS36:CHT36 CIE36:CIF36 CIQ36:CIR36 CJC36:CJD36 CJO36:CJP36 CKA36:CKB36 CKM36:CKN36 CKY36:CKZ36 CLK36:CLL36 CLW36:CLX36 CMI36:CMJ36 CMU36:CMV36 CNG36:CNH36 CNS36:CNT36 COE36:COF36 COQ36:COR36 CPC36:CPD36 CPO36:CPP36 CQA36:CQB36 CQM36:CQN36 CQY36:CQZ36 CRK36:CRL36 CRW36:CRX36 CSI36:CSJ36 CSU36:CSV36 CTG36:CTH36 CTS36:CTT36 CUE36:CUF36 CUQ36:CUR36 CVC36:CVD36 CVO36:CVP36 CWA36:CWB36 CWM36:CWN36 CWY36:CWZ36 CXK36:CXL36 CXW36:CXX36 CYI36:CYJ36 CYU36:CYV36 CZG36:CZH36 CZS36:CZT36 DAE36:DAF36 DAQ36:DAR36 DBC36:DBD36 DBO36:DBP36 DCA36:DCB36 DCM36:DCN36 DCY36:DCZ36 DDK36:DDL36 DDW36:DDX36 DEI36:DEJ36 DEU36:DEV36 DFG36:DFH36 DFS36:DFT36 DGE36:DGF36 DGQ36:DGR36 DHC36:DHD36 DHO36:DHP36 DIA36:DIB36 DIM36:DIN36 DIY36:DIZ36 DJK36:DJL36 DJW36:DJX36 DKI36:DKJ36 DKU36:DKV36 DLG36:DLH36 DLS36:DLT36 DME36:DMF36 DMQ36:DMR36 DNC36:DND36 DNO36:DNP36 DOA36:DOB36 DOM36:DON36 DOY36:DOZ36 DPK36:DPL36 DPW36:DPX36 DQI36:DQJ36 DQU36:DQV36 DRG36:DRH36 DRS36:DRT36 DSE36:DSF36 DSQ36:DSR36 DTC36:DTD36 DTO36:DTP36 DUA36:DUB36 DUM36:DUN36 DUY36:DUZ36 DVK36:DVL36 DVW36:DVX36 DWI36:DWJ36 DWU36:DWV36 DXG36:DXH36 DXS36:DXT36 DYE36:DYF36 DYQ36:DYR36 DZC36:DZD36 DZO36:DZP36 EAA36:EAB36 EAM36:EAN36 EAY36:EAZ36 EBK36:EBL36 EBW36:EBX36 ECI36:ECJ36 ECU36:ECV36 EDG36:EDH36 EDS36:EDT36 EEE36:EEF36 EEQ36:EER36 EFC36:EFD36 EFO36:EFP36 EGA36:EGB36 EGM36:EGN36 EGY36:EGZ36 EHK36:EHL36 EHW36:EHX36 EII36:EIJ36 EIU36:EIV36 EJG36:EJH36 EJS36:EJT36 EKE36:EKF36 EKQ36:EKR36 ELC36:ELD36 ELO36:ELP36 EMA36:EMB36 EMM36:EMN36 EMY36:EMZ36 ENK36:ENL36 ENW36:ENX36 EOI36:EOJ36 EOU36:EOV36 EPG36:EPH36 EPS36:EPT36 EQE36:EQF36 EQQ36:EQR36 ERC36:ERD36 ERO36:ERP36 ESA36:ESB36 ESM36:ESN36 ESY36:ESZ36 ETK36:ETL36 ETW36:ETX36 EUI36:EUJ36 EUU36:EUV36 EVG36:EVH36 EVS36:EVT36 EWE36:EWF36 EWQ36:EWR36 EXC36:EXD36 EXO36:EXP36 EYA36:EYB36 EYM36:EYN36 EYY36:EYZ36 EZK36:EZL36 EZW36:EZX36 FAI36:FAJ36 FAU36:FAV36 FBG36:FBH36 FBS36:FBT36 FCE36:FCF36 FCQ36:FCR36 FDC36:FDD36 FDO36:FDP36 FEA36:FEB36 FEM36:FEN36 FEY36:FEZ36 FFK36:FFL36 FFW36:FFX36 FGI36:FGJ36 FGU36:FGV36 FHG36:FHH36 FHS36:FHT36 FIE36:FIF36 FIQ36:FIR36 FJC36:FJD36 FJO36:FJP36 FKA36:FKB36 FKM36:FKN36 FKY36:FKZ36 FLK36:FLL36 FLW36:FLX36 FMI36:FMJ36 FMU36:FMV36 FNG36:FNH36 FNS36:FNT36 FOE36:FOF36 FOQ36:FOR36 FPC36:FPD36 FPO36:FPP36 FQA36:FQB36 FQM36:FQN36 FQY36:FQZ36 FRK36:FRL36 FRW36:FRX36 FSI36:FSJ36 FSU36:FSV36 FTG36:FTH36 FTS36:FTT36 FUE36:FUF36 FUQ36:FUR36 FVC36:FVD36 FVO36:FVP36 FWA36:FWB36 FWM36:FWN36 FWY36:FWZ36 FXK36:FXL36 FXW36:FXX36 FYI36:FYJ36 FYU36:FYV36 FZG36:FZH36 FZS36:FZT36 GAE36:GAF36 GAQ36:GAR36 GBC36:GBD36 GBO36:GBP36 GCA36:GCB36 GCM36:GCN36 GCY36:GCZ36 GDK36:GDL36 GDW36:GDX36 GEI36:GEJ36 GEU36:GEV36 GFG36:GFH36 GFS36:GFT36 GGE36:GGF36 GGQ36:GGR36 GHC36:GHD36 GHO36:GHP36 GIA36:GIB36 GIM36:GIN36 GIY36:GIZ36 GJK36:GJL36 GJW36:GJX36 GKI36:GKJ36 GKU36:GKV36 GLG36:GLH36 GLS36:GLT36 GME36:GMF36 GMQ36:GMR36 GNC36:GND36 GNO36:GNP36 GOA36:GOB36 GOM36:GON36 GOY36:GOZ36 GPK36:GPL36 GPW36:GPX36 GQI36:GQJ36 GQU36:GQV36 GRG36:GRH36 GRS36:GRT36 GSE36:GSF36 GSQ36:GSR36 GTC36:GTD36 GTO36:GTP36 GUA36:GUB36 GUM36:GUN36 GUY36:GUZ36 GVK36:GVL36 GVW36:GVX36 GWI36:GWJ36 GWU36:GWV36 GXG36:GXH36 GXS36:GXT36 GYE36:GYF36 GYQ36:GYR36 GZC36:GZD36 GZO36:GZP36 HAA36:HAB36 HAM36:HAN36 HAY36:HAZ36 HBK36:HBL36 HBW36:HBX36 HCI36:HCJ36 HCU36:HCV36 HDG36:HDH36 HDS36:HDT36 HEE36:HEF36 HEQ36:HER36 HFC36:HFD36 HFO36:HFP36 HGA36:HGB36 HGM36:HGN36 HGY36:HGZ36 HHK36:HHL36 HHW36:HHX36 HII36:HIJ36 HIU36:HIV36 HJG36:HJH36 HJS36:HJT36 HKE36:HKF36 HKQ36:HKR36 HLC36:HLD36 HLO36:HLP36 HMA36:HMB36 HMM36:HMN36 HMY36:HMZ36 HNK36:HNL36 HNW36:HNX36 HOI36:HOJ36 HOU36:HOV36 HPG36:HPH36 HPS36:HPT36 HQE36:HQF36 HQQ36:HQR36 HRC36:HRD36 HRO36:HRP36 HSA36:HSB36 HSM36:HSN36 HSY36:HSZ36 HTK36:HTL36 HTW36:HTX36 HUI36:HUJ36 HUU36:HUV36 HVG36:HVH36 HVS36:HVT36 HWE36:HWF36 HWQ36:HWR36 HXC36:HXD36 HXO36:HXP36 HYA36:HYB36 HYM36:HYN36 HYY36:HYZ36 HZK36:HZL36 HZW36:HZX36 IAI36:IAJ36 IAU36:IAV36 IBG36:IBH36 IBS36:IBT36 ICE36:ICF36 ICQ36:ICR36 IDC36:IDD36 IDO36:IDP36 IEA36:IEB36 IEM36:IEN36 IEY36:IEZ36 IFK36:IFL36 IFW36:IFX36 IGI36:IGJ36 IGU36:IGV36 IHG36:IHH36 IHS36:IHT36 IIE36:IIF36 IIQ36:IIR36 IJC36:IJD36 IJO36:IJP36 IKA36:IKB36 IKM36:IKN36 IKY36:IKZ36 ILK36:ILL36 ILW36:ILX36 IMI36:IMJ36 IMU36:IMV36 ING36:INH36 INS36:INT36 IOE36:IOF36 IOQ36:IOR36 IPC36:IPD36 IPO36:IPP36 IQA36:IQB36 IQM36:IQN36 IQY36:IQZ36 IRK36:IRL36 IRW36:IRX36 ISI36:ISJ36 ISU36:ISV36 ITG36:ITH36 ITS36:ITT36 IUE36:IUF36 IUQ36:IUR36 IVC36:IVD36 IVO36:IVP36 IWA36:IWB36 IWM36:IWN36 IWY36:IWZ36 IXK36:IXL36 IXW36:IXX36 IYI36:IYJ36 IYU36:IYV36 IZG36:IZH36 IZS36:IZT36 JAE36:JAF36 JAQ36:JAR36 JBC36:JBD36 JBO36:JBP36 JCA36:JCB36 JCM36:JCN36 JCY36:JCZ36 JDK36:JDL36 JDW36:JDX36 JEI36:JEJ36 JEU36:JEV36 JFG36:JFH36 JFS36:JFT36 JGE36:JGF36 JGQ36:JGR36 JHC36:JHD36 JHO36:JHP36 JIA36:JIB36 JIM36:JIN36 JIY36:JIZ36 JJK36:JJL36 JJW36:JJX36 JKI36:JKJ36 JKU36:JKV36 JLG36:JLH36 JLS36:JLT36 JME36:JMF36 JMQ36:JMR36 JNC36:JND36 JNO36:JNP36 JOA36:JOB36 JOM36:JON36 JOY36:JOZ36 JPK36:JPL36 JPW36:JPX36 JQI36:JQJ36 JQU36:JQV36 JRG36:JRH36 JRS36:JRT36 JSE36:JSF36 JSQ36:JSR36 JTC36:JTD36 JTO36:JTP36 JUA36:JUB36 JUM36:JUN36 JUY36:JUZ36 JVK36:JVL36 JVW36:JVX36 JWI36:JWJ36 JWU36:JWV36 JXG36:JXH36 JXS36:JXT36 JYE36:JYF36 JYQ36:JYR36 JZC36:JZD36 JZO36:JZP36 KAA36:KAB36 KAM36:KAN36 KAY36:KAZ36 KBK36:KBL36 KBW36:KBX36 KCI36:KCJ36 KCU36:KCV36 KDG36:KDH36 KDS36:KDT36 KEE36:KEF36 KEQ36:KER36 KFC36:KFD36 KFO36:KFP36 KGA36:KGB36 KGM36:KGN36 KGY36:KGZ36 KHK36:KHL36 KHW36:KHX36 KII36:KIJ36 KIU36:KIV36 KJG36:KJH36 KJS36:KJT36 KKE36:KKF36 KKQ36:KKR36 KLC36:KLD36 KLO36:KLP36 KMA36:KMB36 KMM36:KMN36 KMY36:KMZ36 KNK36:KNL36 KNW36:KNX36 KOI36:KOJ36 KOU36:KOV36 KPG36:KPH36 KPS36:KPT36 KQE36:KQF36 KQQ36:KQR36 KRC36:KRD36 KRO36:KRP36 KSA36:KSB36 KSM36:KSN36 KSY36:KSZ36 KTK36:KTL36 KTW36:KTX36 KUI36:KUJ36 KUU36:KUV36 KVG36:KVH36 KVS36:KVT36 KWE36:KWF36 KWQ36:KWR36 KXC36:KXD36 KXO36:KXP36 KYA36:KYB36 KYM36:KYN36 KYY36:KYZ36 KZK36:KZL36 KZW36:KZX36 LAI36:LAJ36 LAU36:LAV36 LBG36:LBH36 LBS36:LBT36 LCE36:LCF36 LCQ36:LCR36 LDC36:LDD36 LDO36:LDP36 LEA36:LEB36 LEM36:LEN36 LEY36:LEZ36 LFK36:LFL36 LFW36:LFX36 LGI36:LGJ36 LGU36:LGV36 LHG36:LHH36 LHS36:LHT36 LIE36:LIF36 LIQ36:LIR36 LJC36:LJD36 LJO36:LJP36 LKA36:LKB36 LKM36:LKN36 LKY36:LKZ36 LLK36:LLL36 LLW36:LLX36 LMI36:LMJ36 LMU36:LMV36 LNG36:LNH36 LNS36:LNT36 LOE36:LOF36 LOQ36:LOR36 LPC36:LPD36 LPO36:LPP36 LQA36:LQB36 LQM36:LQN36 LQY36:LQZ36 LRK36:LRL36 LRW36:LRX36 LSI36:LSJ36 LSU36:LSV36 LTG36:LTH36 LTS36:LTT36 LUE36:LUF36 LUQ36:LUR36 LVC36:LVD36 LVO36:LVP36 LWA36:LWB36 LWM36:LWN36 LWY36:LWZ36 LXK36:LXL36 LXW36:LXX36 LYI36:LYJ36 LYU36:LYV36 LZG36:LZH36 LZS36:LZT36 MAE36:MAF36 MAQ36:MAR36 MBC36:MBD36 MBO36:MBP36 MCA36:MCB36 MCM36:MCN36 MCY36:MCZ36 MDK36:MDL36 MDW36:MDX36 MEI36:MEJ36 MEU36:MEV36 MFG36:MFH36 MFS36:MFT36 MGE36:MGF36 MGQ36:MGR36 MHC36:MHD36 MHO36:MHP36 MIA36:MIB36 MIM36:MIN36 MIY36:MIZ36 MJK36:MJL36 MJW36:MJX36 MKI36:MKJ36 MKU36:MKV36 MLG36:MLH36 MLS36:MLT36 MME36:MMF36 MMQ36:MMR36 MNC36:MND36 MNO36:MNP36 MOA36:MOB36 MOM36:MON36 MOY36:MOZ36 MPK36:MPL36 MPW36:MPX36 MQI36:MQJ36 MQU36:MQV36 MRG36:MRH36 MRS36:MRT36 MSE36:MSF36 MSQ36:MSR36 MTC36:MTD36 MTO36:MTP36 MUA36:MUB36 MUM36:MUN36 MUY36:MUZ36 MVK36:MVL36 MVW36:MVX36 MWI36:MWJ36 MWU36:MWV36 MXG36:MXH36 MXS36:MXT36 MYE36:MYF36 MYQ36:MYR36 MZC36:MZD36 MZO36:MZP36 NAA36:NAB36 NAM36:NAN36 NAY36:NAZ36 NBK36:NBL36 NBW36:NBX36 NCI36:NCJ36 NCU36:NCV36 NDG36:NDH36 NDS36:NDT36 NEE36:NEF36 NEQ36:NER36 NFC36:NFD36 NFO36:NFP36 NGA36:NGB36 NGM36:NGN36 NGY36:NGZ36 NHK36:NHL36 NHW36:NHX36 NII36:NIJ36 NIU36:NIV36 NJG36:NJH36 NJS36:NJT36 NKE36:NKF36 NKQ36:NKR36 NLC36:NLD36 NLO36:NLP36 NMA36:NMB36 NMM36:NMN36 NMY36:NMZ36 NNK36:NNL36 NNW36:NNX36 NOI36:NOJ36 NOU36:NOV36 NPG36:NPH36 NPS36:NPT36 NQE36:NQF36 NQQ36:NQR36 NRC36:NRD36 NRO36:NRP36 NSA36:NSB36 NSM36:NSN36 NSY36:NSZ36 NTK36:NTL36 NTW36:NTX36 NUI36:NUJ36 NUU36:NUV36 NVG36:NVH36 NVS36:NVT36 NWE36:NWF36 NWQ36:NWR36 NXC36:NXD36 NXO36:NXP36 NYA36:NYB36 NYM36:NYN36 NYY36:NYZ36 NZK36:NZL36 NZW36:NZX36 OAI36:OAJ36 OAU36:OAV36 OBG36:OBH36 OBS36:OBT36 OCE36:OCF36 OCQ36:OCR36 ODC36:ODD36 ODO36:ODP36 OEA36:OEB36 OEM36:OEN36 OEY36:OEZ36 OFK36:OFL36 OFW36:OFX36 OGI36:OGJ36 OGU36:OGV36 OHG36:OHH36 OHS36:OHT36 OIE36:OIF36 OIQ36:OIR36 OJC36:OJD36 OJO36:OJP36 OKA36:OKB36 OKM36:OKN36 OKY36:OKZ36 OLK36:OLL36 OLW36:OLX36 OMI36:OMJ36 OMU36:OMV36 ONG36:ONH36 ONS36:ONT36 OOE36:OOF36 OOQ36:OOR36 OPC36:OPD36 OPO36:OPP36 OQA36:OQB36 OQM36:OQN36 OQY36:OQZ36 ORK36:ORL36 ORW36:ORX36 OSI36:OSJ36 OSU36:OSV36 OTG36:OTH36 OTS36:OTT36 OUE36:OUF36 OUQ36:OUR36 OVC36:OVD36 OVO36:OVP36 OWA36:OWB36 OWM36:OWN36 OWY36:OWZ36 OXK36:OXL36 OXW36:OXX36 OYI36:OYJ36 OYU36:OYV36 OZG36:OZH36 OZS36:OZT36 PAE36:PAF36 PAQ36:PAR36 PBC36:PBD36 PBO36:PBP36 PCA36:PCB36 PCM36:PCN36 PCY36:PCZ36 PDK36:PDL36 PDW36:PDX36 PEI36:PEJ36 PEU36:PEV36 PFG36:PFH36 PFS36:PFT36 PGE36:PGF36 PGQ36:PGR36 PHC36:PHD36 PHO36:PHP36 PIA36:PIB36 PIM36:PIN36 PIY36:PIZ36 PJK36:PJL36 PJW36:PJX36 PKI36:PKJ36 PKU36:PKV36 PLG36:PLH36 PLS36:PLT36 PME36:PMF36 PMQ36:PMR36 PNC36:PND36 PNO36:PNP36 POA36:POB36 POM36:PON36 POY36:POZ36 PPK36:PPL36 PPW36:PPX36 PQI36:PQJ36 PQU36:PQV36 PRG36:PRH36 PRS36:PRT36 PSE36:PSF36 PSQ36:PSR36 PTC36:PTD36 PTO36:PTP36 PUA36:PUB36 PUM36:PUN36 PUY36:PUZ36 PVK36:PVL36 PVW36:PVX36 PWI36:PWJ36 PWU36:PWV36 PXG36:PXH36 PXS36:PXT36 PYE36:PYF36 PYQ36:PYR36 PZC36:PZD36 PZO36:PZP36 QAA36:QAB36 QAM36:QAN36 QAY36:QAZ36 QBK36:QBL36 QBW36:QBX36 QCI36:QCJ36 QCU36:QCV36 QDG36:QDH36 QDS36:QDT36 QEE36:QEF36 QEQ36:QER36 QFC36:QFD36 QFO36:QFP36 QGA36:QGB36 QGM36:QGN36 QGY36:QGZ36 QHK36:QHL36 QHW36:QHX36 QII36:QIJ36 QIU36:QIV36 QJG36:QJH36 QJS36:QJT36 QKE36:QKF36 QKQ36:QKR36 QLC36:QLD36 QLO36:QLP36 QMA36:QMB36 QMM36:QMN36 QMY36:QMZ36 QNK36:QNL36 QNW36:QNX36 QOI36:QOJ36 QOU36:QOV36 QPG36:QPH36 QPS36:QPT36 QQE36:QQF36 QQQ36:QQR36 QRC36:QRD36 QRO36:QRP36 QSA36:QSB36 QSM36:QSN36 QSY36:QSZ36 QTK36:QTL36 QTW36:QTX36 QUI36:QUJ36 QUU36:QUV36 QVG36:QVH36 QVS36:QVT36 QWE36:QWF36 QWQ36:QWR36 QXC36:QXD36 QXO36:QXP36 QYA36:QYB36 QYM36:QYN36 QYY36:QYZ36 QZK36:QZL36 QZW36:QZX36 RAI36:RAJ36 RAU36:RAV36 RBG36:RBH36 RBS36:RBT36 RCE36:RCF36 RCQ36:RCR36 RDC36:RDD36 RDO36:RDP36 REA36:REB36 REM36:REN36 REY36:REZ36 RFK36:RFL36 RFW36:RFX36 RGI36:RGJ36 RGU36:RGV36 RHG36:RHH36 RHS36:RHT36 RIE36:RIF36 RIQ36:RIR36 RJC36:RJD36 RJO36:RJP36 RKA36:RKB36 RKM36:RKN36 RKY36:RKZ36 RLK36:RLL36 RLW36:RLX36 RMI36:RMJ36 RMU36:RMV36 RNG36:RNH36 RNS36:RNT36 ROE36:ROF36 ROQ36:ROR36 RPC36:RPD36 RPO36:RPP36 RQA36:RQB36 RQM36:RQN36 RQY36:RQZ36 RRK36:RRL36 RRW36:RRX36 RSI36:RSJ36 RSU36:RSV36 RTG36:RTH36 RTS36:RTT36 RUE36:RUF36 RUQ36:RUR36 RVC36:RVD36 RVO36:RVP36 RWA36:RWB36 RWM36:RWN36 RWY36:RWZ36 RXK36:RXL36 RXW36:RXX36 RYI36:RYJ36 RYU36:RYV36 RZG36:RZH36 RZS36:RZT36 SAE36:SAF36 SAQ36:SAR36 SBC36:SBD36 SBO36:SBP36 SCA36:SCB36 SCM36:SCN36 SCY36:SCZ36 SDK36:SDL36 SDW36:SDX36 SEI36:SEJ36 SEU36:SEV36 SFG36:SFH36 SFS36:SFT36 SGE36:SGF36 SGQ36:SGR36 SHC36:SHD36 SHO36:SHP36 SIA36:SIB36 SIM36:SIN36 SIY36:SIZ36 SJK36:SJL36 SJW36:SJX36 SKI36:SKJ36 SKU36:SKV36 SLG36:SLH36 SLS36:SLT36 SME36:SMF36 SMQ36:SMR36 SNC36:SND36 SNO36:SNP36 SOA36:SOB36 SOM36:SON36 SOY36:SOZ36 SPK36:SPL36 SPW36:SPX36 SQI36:SQJ36 SQU36:SQV36 SRG36:SRH36 SRS36:SRT36 SSE36:SSF36 SSQ36:SSR36 STC36:STD36 STO36:STP36 SUA36:SUB36 SUM36:SUN36 SUY36:SUZ36 SVK36:SVL36 SVW36:SVX36 SWI36:SWJ36 SWU36:SWV36 SXG36:SXH36 SXS36:SXT36 SYE36:SYF36 SYQ36:SYR36 SZC36:SZD36 SZO36:SZP36 TAA36:TAB36 TAM36:TAN36 TAY36:TAZ36 TBK36:TBL36 TBW36:TBX36 TCI36:TCJ36 TCU36:TCV36 TDG36:TDH36 TDS36:TDT36 TEE36:TEF36 TEQ36:TER36 TFC36:TFD36 TFO36:TFP36 TGA36:TGB36 TGM36:TGN36 TGY36:TGZ36 THK36:THL36 THW36:THX36 TII36:TIJ36 TIU36:TIV36 TJG36:TJH36 TJS36:TJT36 TKE36:TKF36 TKQ36:TKR36 TLC36:TLD36 TLO36:TLP36 TMA36:TMB36 TMM36:TMN36 TMY36:TMZ36 TNK36:TNL36 TNW36:TNX36 TOI36:TOJ36 TOU36:TOV36 TPG36:TPH36 TPS36:TPT36 TQE36:TQF36 TQQ36:TQR36 TRC36:TRD36 TRO36:TRP36 TSA36:TSB36 TSM36:TSN36 TSY36:TSZ36 TTK36:TTL36 TTW36:TTX36 TUI36:TUJ36 TUU36:TUV36 TVG36:TVH36 TVS36:TVT36 TWE36:TWF36 TWQ36:TWR36 TXC36:TXD36 TXO36:TXP36 TYA36:TYB36 TYM36:TYN36 TYY36:TYZ36 TZK36:TZL36 TZW36:TZX36 UAI36:UAJ36 UAU36:UAV36 UBG36:UBH36 UBS36:UBT36 UCE36:UCF36 UCQ36:UCR36 UDC36:UDD36 UDO36:UDP36 UEA36:UEB36 UEM36:UEN36 UEY36:UEZ36 UFK36:UFL36 UFW36:UFX36 UGI36:UGJ36 UGU36:UGV36 UHG36:UHH36 UHS36:UHT36 UIE36:UIF36 UIQ36:UIR36 UJC36:UJD36 UJO36:UJP36 UKA36:UKB36 UKM36:UKN36 UKY36:UKZ36 ULK36:ULL36 ULW36:ULX36 UMI36:UMJ36 UMU36:UMV36 UNG36:UNH36 UNS36:UNT36 UOE36:UOF36 UOQ36:UOR36 UPC36:UPD36 UPO36:UPP36 UQA36:UQB36 UQM36:UQN36 UQY36:UQZ36 URK36:URL36 URW36:URX36 USI36:USJ36 USU36:USV36 UTG36:UTH36 UTS36:UTT36 UUE36:UUF36 UUQ36:UUR36 UVC36:UVD36 UVO36:UVP36 UWA36:UWB36 UWM36:UWN36 UWY36:UWZ36 UXK36:UXL36 UXW36:UXX36 UYI36:UYJ36 UYU36:UYV36 UZG36:UZH36 UZS36:UZT36 VAE36:VAF36 VAQ36:VAR36 VBC36:VBD36 VBO36:VBP36 VCA36:VCB36 VCM36:VCN36 VCY36:VCZ36 VDK36:VDL36 VDW36:VDX36 VEI36:VEJ36 VEU36:VEV36 VFG36:VFH36 VFS36:VFT36 VGE36:VGF36 VGQ36:VGR36 VHC36:VHD36 VHO36:VHP36 VIA36:VIB36 VIM36:VIN36 VIY36:VIZ36 VJK36:VJL36 VJW36:VJX36 VKI36:VKJ36 VKU36:VKV36 VLG36:VLH36 VLS36:VLT36 VME36:VMF36 VMQ36:VMR36 VNC36:VND36 VNO36:VNP36 VOA36:VOB36 VOM36:VON36 VOY36:VOZ36 VPK36:VPL36 VPW36:VPX36 VQI36:VQJ36 VQU36:VQV36 VRG36:VRH36 VRS36:VRT36 VSE36:VSF36 VSQ36:VSR36 VTC36:VTD36 VTO36:VTP36 VUA36:VUB36 VUM36:VUN36 VUY36:VUZ36 VVK36:VVL36 VVW36:VVX36 VWI36:VWJ36 VWU36:VWV36 VXG36:VXH36 VXS36:VXT36 VYE36:VYF36 VYQ36:VYR36 VZC36:VZD36 VZO36:VZP36 WAA36:WAB36 WAM36:WAN36 WAY36:WAZ36 WBK36:WBL36 WBW36:WBX36 WCI36:WCJ36 WCU36:WCV36 WDG36:WDH36 WDS36:WDT36 WEE36:WEF36 WEQ36:WER36 WFC36:WFD36 WFO36:WFP36 WGA36:WGB36 WGM36:WGN36 WGY36:WGZ36 WHK36:WHL36 WHW36:WHX36 WII36:WIJ36 WIU36:WIV36 WJG36:WJH36 WJS36:WJT36 WKE36:WKF36 WKQ36:WKR36 WLC36:WLD36 WLO36:WLP36 WMA36:WMB36 WMM36:WMN36 WMY36:WMZ36 WNK36:WNL36 WNW36:WNX36 WOI36:WOJ36 WOU36:WOV36 WPG36:WPH36 WPS36:WPT36 WQE36:WQF36 WQQ36:WQR36 WRC36:WRD36 WRO36:WRP36 WSA36:WSB36 WSM36:WSN36 WSY36:WSZ36 WTK36:WTL36 WTW36:WTX36 WUI36:WUJ36 WUU36:WUV36 WVG36:WVH36 WVS36:WVT36 WWE36:WWF36 WWQ36:WWR36 WXC36:WXD36 WXO36:WXP36 WYA36:WYB36 WYM36:WYN36 WYY36:WYZ36 WZK36:WZL36 WZW36:WZX36 XAI36:XAJ36 XAU36:XAV36 XBG36:XBH36 XBS36:XBT36 XCE36:XCF36 XCQ36:XCR36 XDC36:XDD36 XDO36:XDP36 XEA36:XEB36 XEM36:XEN36 XEY36:XEZ36</xm:sqref>
        </x14:conditionalFormatting>
        <x14:conditionalFormatting xmlns:xm="http://schemas.microsoft.com/office/excel/2006/main">
          <x14:cfRule type="iconSet" priority="4" id="{CC5E17C4-4FD2-4CE7-80B0-1A4FBEAADEE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S7:T47</xm:sqref>
        </x14:conditionalFormatting>
        <x14:conditionalFormatting xmlns:xm="http://schemas.microsoft.com/office/excel/2006/main">
          <x14:cfRule type="iconSet" priority="2" id="{98F51B91-C890-4D2D-8E68-A0DA88ED8CC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K101:K141</xm:sqref>
        </x14:conditionalFormatting>
        <x14:conditionalFormatting xmlns:xm="http://schemas.microsoft.com/office/excel/2006/main">
          <x14:cfRule type="iconSet" priority="1" id="{64427F5B-8CD2-49D5-B199-A4402F5E2D4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S54:T94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W146"/>
  <sheetViews>
    <sheetView showGridLines="0" topLeftCell="A34" workbookViewId="0">
      <selection activeCell="A34" sqref="A34:XFD36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9" width="11.140625" customWidth="1"/>
    <col min="10" max="10" width="2.5703125" customWidth="1"/>
    <col min="11" max="12" width="10.28515625" customWidth="1"/>
    <col min="13" max="15" width="11.140625" customWidth="1"/>
    <col min="16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3" x14ac:dyDescent="0.25">
      <c r="A1" s="1" t="s">
        <v>71</v>
      </c>
    </row>
    <row r="2" spans="1:23" x14ac:dyDescent="0.25">
      <c r="A2" s="1"/>
    </row>
    <row r="3" spans="1:23" x14ac:dyDescent="0.25">
      <c r="A3" s="1" t="s">
        <v>29</v>
      </c>
      <c r="K3" s="1" t="s">
        <v>31</v>
      </c>
      <c r="S3" s="1" t="str">
        <f>'7'!S3</f>
        <v>VARIAÇÃO (JAN.-DEZ)</v>
      </c>
    </row>
    <row r="4" spans="1:23" ht="15.75" thickBot="1" x14ac:dyDescent="0.3"/>
    <row r="5" spans="1:23" ht="24" customHeight="1" x14ac:dyDescent="0.25">
      <c r="A5" s="378" t="s">
        <v>33</v>
      </c>
      <c r="B5" s="394"/>
      <c r="C5" s="380">
        <v>2016</v>
      </c>
      <c r="D5" s="382">
        <v>2017</v>
      </c>
      <c r="E5" s="382">
        <v>2018</v>
      </c>
      <c r="F5" s="382">
        <v>2019</v>
      </c>
      <c r="G5" s="382">
        <v>2020</v>
      </c>
      <c r="H5" s="382">
        <v>2021</v>
      </c>
      <c r="I5" s="386">
        <v>2022</v>
      </c>
      <c r="K5" s="405">
        <v>2016</v>
      </c>
      <c r="L5" s="382">
        <v>2017</v>
      </c>
      <c r="M5" s="382">
        <v>2018</v>
      </c>
      <c r="N5" s="382">
        <v>2019</v>
      </c>
      <c r="O5" s="382">
        <v>2020</v>
      </c>
      <c r="P5" s="382">
        <v>2021</v>
      </c>
      <c r="Q5" s="386">
        <v>2022</v>
      </c>
      <c r="S5" s="403" t="s">
        <v>100</v>
      </c>
      <c r="T5" s="404"/>
    </row>
    <row r="6" spans="1:23" ht="20.25" customHeight="1" thickBot="1" x14ac:dyDescent="0.3">
      <c r="A6" s="395"/>
      <c r="B6" s="396"/>
      <c r="C6" s="393"/>
      <c r="D6" s="390"/>
      <c r="E6" s="390"/>
      <c r="F6" s="390"/>
      <c r="G6" s="390"/>
      <c r="H6" s="390"/>
      <c r="I6" s="402"/>
      <c r="K6" s="406"/>
      <c r="L6" s="390"/>
      <c r="M6" s="390"/>
      <c r="N6" s="390"/>
      <c r="O6" s="390"/>
      <c r="P6" s="390">
        <v>2020</v>
      </c>
      <c r="Q6" s="402">
        <v>2021</v>
      </c>
      <c r="S6" s="141" t="s">
        <v>0</v>
      </c>
      <c r="T6" s="142" t="s">
        <v>43</v>
      </c>
    </row>
    <row r="7" spans="1:23" ht="20.100000000000001" customHeight="1" thickBot="1" x14ac:dyDescent="0.3">
      <c r="A7" s="17" t="s">
        <v>10</v>
      </c>
      <c r="B7" s="18"/>
      <c r="C7" s="24">
        <v>18625525</v>
      </c>
      <c r="D7" s="25">
        <v>19983662</v>
      </c>
      <c r="E7" s="25">
        <v>20334191</v>
      </c>
      <c r="F7" s="25">
        <v>21469566</v>
      </c>
      <c r="G7" s="312">
        <v>19900394</v>
      </c>
      <c r="H7" s="312">
        <v>20393595</v>
      </c>
      <c r="I7" s="179">
        <v>21704274</v>
      </c>
      <c r="K7" s="155">
        <f t="shared" ref="K7:Q7" si="0">C7/C46</f>
        <v>0.16972846980551387</v>
      </c>
      <c r="L7" s="32">
        <f t="shared" si="0"/>
        <v>0.17784797322324608</v>
      </c>
      <c r="M7" s="32">
        <f t="shared" si="0"/>
        <v>0.17665948104128135</v>
      </c>
      <c r="N7" s="32">
        <f t="shared" si="0"/>
        <v>0.17230843190739939</v>
      </c>
      <c r="O7" s="32">
        <f t="shared" si="0"/>
        <v>0.17704576152653625</v>
      </c>
      <c r="P7" s="202">
        <f t="shared" si="0"/>
        <v>0.17310047233074816</v>
      </c>
      <c r="Q7" s="203">
        <f t="shared" si="0"/>
        <v>0.17406824858467074</v>
      </c>
      <c r="S7" s="113">
        <f t="shared" ref="S7:S48" si="1">(I7-H7)/H7</f>
        <v>6.4269149210818402E-2</v>
      </c>
      <c r="T7" s="112">
        <f>(Q7-P7)*100</f>
        <v>9.6777625392258093E-2</v>
      </c>
      <c r="W7" s="1"/>
    </row>
    <row r="8" spans="1:23" ht="20.100000000000001" customHeight="1" x14ac:dyDescent="0.25">
      <c r="A8" s="35"/>
      <c r="B8" t="s">
        <v>42</v>
      </c>
      <c r="C8" s="22">
        <v>4702002</v>
      </c>
      <c r="D8" s="23">
        <v>5732995</v>
      </c>
      <c r="E8" s="23">
        <v>5593310</v>
      </c>
      <c r="F8" s="23">
        <v>6042471</v>
      </c>
      <c r="G8" s="226">
        <v>3393434</v>
      </c>
      <c r="H8" s="226">
        <v>3466822</v>
      </c>
      <c r="I8" s="180">
        <v>5601358</v>
      </c>
      <c r="K8" s="90">
        <f t="shared" ref="K8:Q8" si="2">C8/C7</f>
        <v>0.25244936719904537</v>
      </c>
      <c r="L8" s="29">
        <f t="shared" si="2"/>
        <v>0.28688410562588579</v>
      </c>
      <c r="M8" s="29">
        <f t="shared" si="2"/>
        <v>0.2750692171623646</v>
      </c>
      <c r="N8" s="29">
        <f t="shared" si="2"/>
        <v>0.2814435559619603</v>
      </c>
      <c r="O8" s="29">
        <f t="shared" si="2"/>
        <v>0.17052094546469784</v>
      </c>
      <c r="P8" s="204">
        <f t="shared" si="2"/>
        <v>0.16999562852944761</v>
      </c>
      <c r="Q8" s="205">
        <f t="shared" si="2"/>
        <v>0.25807626645332621</v>
      </c>
      <c r="S8" s="114">
        <f t="shared" si="1"/>
        <v>0.61570395018838575</v>
      </c>
      <c r="T8" s="119">
        <f t="shared" ref="T8:T48" si="3">(Q8-P8)*100</f>
        <v>8.8080637923878609</v>
      </c>
    </row>
    <row r="9" spans="1:23" ht="20.100000000000001" customHeight="1" thickBot="1" x14ac:dyDescent="0.3">
      <c r="A9" s="35"/>
      <c r="B9" t="s">
        <v>41</v>
      </c>
      <c r="C9" s="22">
        <v>13923523</v>
      </c>
      <c r="D9" s="23">
        <v>14250667</v>
      </c>
      <c r="E9" s="23">
        <v>14740881</v>
      </c>
      <c r="F9" s="23">
        <v>15427095</v>
      </c>
      <c r="G9" s="226">
        <v>16506960</v>
      </c>
      <c r="H9" s="226">
        <v>16926773</v>
      </c>
      <c r="I9" s="180">
        <v>16102916</v>
      </c>
      <c r="K9" s="90">
        <f t="shared" ref="K9:Q9" si="4">C9/C7</f>
        <v>0.74755063280095457</v>
      </c>
      <c r="L9" s="29">
        <f t="shared" si="4"/>
        <v>0.71311589437411427</v>
      </c>
      <c r="M9" s="29">
        <f t="shared" si="4"/>
        <v>0.72493078283763535</v>
      </c>
      <c r="N9" s="29">
        <f t="shared" si="4"/>
        <v>0.71855644403803975</v>
      </c>
      <c r="O9" s="29">
        <f t="shared" si="4"/>
        <v>0.82947905453530213</v>
      </c>
      <c r="P9" s="204">
        <f t="shared" si="4"/>
        <v>0.83000437147055239</v>
      </c>
      <c r="Q9" s="205">
        <f t="shared" si="4"/>
        <v>0.74192373354667385</v>
      </c>
      <c r="S9" s="114">
        <f t="shared" si="1"/>
        <v>-4.8671828942232521E-2</v>
      </c>
      <c r="T9" s="117">
        <f t="shared" si="3"/>
        <v>-8.8080637923878555</v>
      </c>
    </row>
    <row r="10" spans="1:23" ht="20.100000000000001" customHeight="1" thickBot="1" x14ac:dyDescent="0.3">
      <c r="A10" s="17" t="s">
        <v>21</v>
      </c>
      <c r="B10" s="18"/>
      <c r="C10" s="24">
        <v>539211</v>
      </c>
      <c r="D10" s="25">
        <v>687664</v>
      </c>
      <c r="E10" s="25">
        <v>429621</v>
      </c>
      <c r="F10" s="25">
        <v>392807</v>
      </c>
      <c r="G10" s="312">
        <v>275614</v>
      </c>
      <c r="H10" s="312">
        <v>297993</v>
      </c>
      <c r="I10" s="179">
        <v>395152</v>
      </c>
      <c r="K10" s="155">
        <f t="shared" ref="K10:Q10" si="5">C10/C46</f>
        <v>4.9136578932567508E-3</v>
      </c>
      <c r="L10" s="32">
        <f t="shared" si="5"/>
        <v>6.1199818460995941E-3</v>
      </c>
      <c r="M10" s="32">
        <f t="shared" si="5"/>
        <v>3.7324633620504665E-3</v>
      </c>
      <c r="N10" s="32">
        <f t="shared" si="5"/>
        <v>3.1525536292745663E-3</v>
      </c>
      <c r="O10" s="32">
        <f t="shared" si="5"/>
        <v>2.4520263527131555E-3</v>
      </c>
      <c r="P10" s="202">
        <f t="shared" si="5"/>
        <v>2.5293592939967979E-3</v>
      </c>
      <c r="Q10" s="203">
        <f t="shared" si="5"/>
        <v>3.1691185139263267E-3</v>
      </c>
      <c r="S10" s="113">
        <f t="shared" si="1"/>
        <v>0.32604457151678057</v>
      </c>
      <c r="T10" s="112">
        <f t="shared" si="3"/>
        <v>6.3975921992952878E-2</v>
      </c>
      <c r="W10" s="1"/>
    </row>
    <row r="11" spans="1:23" ht="20.100000000000001" customHeight="1" x14ac:dyDescent="0.25">
      <c r="A11" s="35"/>
      <c r="B11" t="s">
        <v>42</v>
      </c>
      <c r="C11" s="22">
        <v>364939</v>
      </c>
      <c r="D11" s="23">
        <v>476985</v>
      </c>
      <c r="E11" s="23">
        <v>302334</v>
      </c>
      <c r="F11" s="23">
        <v>272418</v>
      </c>
      <c r="G11" s="226">
        <v>154593</v>
      </c>
      <c r="H11" s="226">
        <v>156955</v>
      </c>
      <c r="I11" s="180">
        <v>269737</v>
      </c>
      <c r="K11" s="90">
        <f t="shared" ref="K11:Q11" si="6">C11/C10</f>
        <v>0.67680184565967683</v>
      </c>
      <c r="L11" s="29">
        <f t="shared" si="6"/>
        <v>0.69363090113776493</v>
      </c>
      <c r="M11" s="29">
        <f t="shared" si="6"/>
        <v>0.70372258339326987</v>
      </c>
      <c r="N11" s="29">
        <f t="shared" si="6"/>
        <v>0.69351615424368707</v>
      </c>
      <c r="O11" s="29">
        <f t="shared" si="6"/>
        <v>0.56090401793813083</v>
      </c>
      <c r="P11" s="204">
        <f t="shared" si="6"/>
        <v>0.52670700318463859</v>
      </c>
      <c r="Q11" s="205">
        <f t="shared" si="6"/>
        <v>0.6826158035388914</v>
      </c>
      <c r="S11" s="114">
        <f t="shared" si="1"/>
        <v>0.71856264534420689</v>
      </c>
      <c r="T11" s="119">
        <f t="shared" si="3"/>
        <v>15.590880035425281</v>
      </c>
    </row>
    <row r="12" spans="1:23" ht="20.100000000000001" customHeight="1" thickBot="1" x14ac:dyDescent="0.3">
      <c r="A12" s="35"/>
      <c r="B12" t="s">
        <v>41</v>
      </c>
      <c r="C12" s="22">
        <v>174272</v>
      </c>
      <c r="D12" s="23">
        <v>210679</v>
      </c>
      <c r="E12" s="23">
        <v>127287</v>
      </c>
      <c r="F12" s="23">
        <v>120389</v>
      </c>
      <c r="G12" s="226">
        <v>121021</v>
      </c>
      <c r="H12" s="226">
        <v>141038</v>
      </c>
      <c r="I12" s="180">
        <v>125415</v>
      </c>
      <c r="K12" s="90">
        <f t="shared" ref="K12:Q12" si="7">C12/C10</f>
        <v>0.32319815434032317</v>
      </c>
      <c r="L12" s="29">
        <f t="shared" si="7"/>
        <v>0.30636909886223507</v>
      </c>
      <c r="M12" s="29">
        <f t="shared" si="7"/>
        <v>0.29627741660673013</v>
      </c>
      <c r="N12" s="29">
        <f t="shared" si="7"/>
        <v>0.30648384575631288</v>
      </c>
      <c r="O12" s="29">
        <f t="shared" si="7"/>
        <v>0.43909598206186912</v>
      </c>
      <c r="P12" s="204">
        <f t="shared" si="7"/>
        <v>0.47329299681536141</v>
      </c>
      <c r="Q12" s="205">
        <f t="shared" si="7"/>
        <v>0.31738419646110866</v>
      </c>
      <c r="S12" s="114">
        <f t="shared" si="1"/>
        <v>-0.11077156511011217</v>
      </c>
      <c r="T12" s="117">
        <f t="shared" si="3"/>
        <v>-15.590880035425275</v>
      </c>
    </row>
    <row r="13" spans="1:23" ht="20.100000000000001" customHeight="1" thickBot="1" x14ac:dyDescent="0.3">
      <c r="A13" s="17" t="s">
        <v>15</v>
      </c>
      <c r="B13" s="18"/>
      <c r="C13" s="24">
        <v>11753648</v>
      </c>
      <c r="D13" s="25">
        <v>13623943</v>
      </c>
      <c r="E13" s="25">
        <v>13143932</v>
      </c>
      <c r="F13" s="25">
        <v>12900583</v>
      </c>
      <c r="G13" s="312">
        <v>12362376</v>
      </c>
      <c r="H13" s="312">
        <v>14051901</v>
      </c>
      <c r="I13" s="179">
        <v>16020609</v>
      </c>
      <c r="K13" s="155">
        <f t="shared" ref="K13:Q13" si="8">C13/C46</f>
        <v>0.10710724608689627</v>
      </c>
      <c r="L13" s="32">
        <f t="shared" si="8"/>
        <v>0.12124858045832795</v>
      </c>
      <c r="M13" s="32">
        <f t="shared" si="8"/>
        <v>0.11419191478834301</v>
      </c>
      <c r="N13" s="32">
        <f t="shared" si="8"/>
        <v>0.10353629073923779</v>
      </c>
      <c r="O13" s="32">
        <f t="shared" si="8"/>
        <v>0.10998306230506669</v>
      </c>
      <c r="P13" s="202">
        <f t="shared" si="8"/>
        <v>0.11927228623716968</v>
      </c>
      <c r="Q13" s="203">
        <f t="shared" si="8"/>
        <v>0.12848526285144637</v>
      </c>
      <c r="S13" s="113">
        <f t="shared" si="1"/>
        <v>0.14010260960420942</v>
      </c>
      <c r="T13" s="112">
        <f t="shared" si="3"/>
        <v>0.92129766142766967</v>
      </c>
      <c r="W13" s="1"/>
    </row>
    <row r="14" spans="1:23" ht="20.100000000000001" customHeight="1" x14ac:dyDescent="0.25">
      <c r="A14" s="35"/>
      <c r="B14" t="s">
        <v>42</v>
      </c>
      <c r="C14" s="22">
        <v>3467330</v>
      </c>
      <c r="D14" s="23">
        <v>4379112</v>
      </c>
      <c r="E14" s="23">
        <v>4100973</v>
      </c>
      <c r="F14" s="23">
        <v>4526694</v>
      </c>
      <c r="G14" s="226">
        <v>2630040</v>
      </c>
      <c r="H14" s="226">
        <v>2896266</v>
      </c>
      <c r="I14" s="180">
        <v>4955155</v>
      </c>
      <c r="K14" s="90">
        <f t="shared" ref="K14:Q14" si="9">C14/C13</f>
        <v>0.29500032670707854</v>
      </c>
      <c r="L14" s="29">
        <f t="shared" si="9"/>
        <v>0.32142765130476542</v>
      </c>
      <c r="M14" s="29">
        <f t="shared" si="9"/>
        <v>0.31200503776191174</v>
      </c>
      <c r="N14" s="29">
        <f t="shared" si="9"/>
        <v>0.35089065354643273</v>
      </c>
      <c r="O14" s="29">
        <f t="shared" si="9"/>
        <v>0.21274551105709777</v>
      </c>
      <c r="P14" s="204">
        <f t="shared" si="9"/>
        <v>0.20611204135298136</v>
      </c>
      <c r="Q14" s="205">
        <f t="shared" si="9"/>
        <v>0.30929879132559818</v>
      </c>
      <c r="S14" s="114">
        <f t="shared" si="1"/>
        <v>0.71087703960893089</v>
      </c>
      <c r="T14" s="119">
        <f t="shared" si="3"/>
        <v>10.318674997261681</v>
      </c>
    </row>
    <row r="15" spans="1:23" ht="20.100000000000001" customHeight="1" thickBot="1" x14ac:dyDescent="0.3">
      <c r="A15" s="35"/>
      <c r="B15" t="s">
        <v>41</v>
      </c>
      <c r="C15" s="22">
        <v>8286318</v>
      </c>
      <c r="D15" s="23">
        <v>9244831</v>
      </c>
      <c r="E15" s="23">
        <v>9042959</v>
      </c>
      <c r="F15" s="23">
        <v>8373889</v>
      </c>
      <c r="G15" s="226">
        <v>9732336</v>
      </c>
      <c r="H15" s="226">
        <v>11155635</v>
      </c>
      <c r="I15" s="180">
        <v>11065454</v>
      </c>
      <c r="K15" s="90">
        <f t="shared" ref="K15:Q15" si="10">C15/C13</f>
        <v>0.70499967329292146</v>
      </c>
      <c r="L15" s="29">
        <f t="shared" si="10"/>
        <v>0.67857234869523453</v>
      </c>
      <c r="M15" s="29">
        <f t="shared" si="10"/>
        <v>0.68799496223808831</v>
      </c>
      <c r="N15" s="29">
        <f t="shared" si="10"/>
        <v>0.64910934645356722</v>
      </c>
      <c r="O15" s="29">
        <f t="shared" si="10"/>
        <v>0.78725448894290229</v>
      </c>
      <c r="P15" s="204">
        <f t="shared" si="10"/>
        <v>0.79388795864701867</v>
      </c>
      <c r="Q15" s="205">
        <f t="shared" si="10"/>
        <v>0.69070120867440188</v>
      </c>
      <c r="S15" s="114">
        <f t="shared" si="1"/>
        <v>-8.0838966136844749E-3</v>
      </c>
      <c r="T15" s="117">
        <f t="shared" si="3"/>
        <v>-10.318674997261679</v>
      </c>
    </row>
    <row r="16" spans="1:23" ht="20.100000000000001" customHeight="1" thickBot="1" x14ac:dyDescent="0.3">
      <c r="A16" s="17" t="s">
        <v>8</v>
      </c>
      <c r="B16" s="18"/>
      <c r="C16" s="24">
        <v>108515</v>
      </c>
      <c r="D16" s="25">
        <v>88963</v>
      </c>
      <c r="E16" s="25">
        <v>259060</v>
      </c>
      <c r="F16" s="25">
        <v>298131</v>
      </c>
      <c r="G16" s="312">
        <v>76415</v>
      </c>
      <c r="H16" s="312">
        <v>107061</v>
      </c>
      <c r="I16" s="179">
        <v>110205</v>
      </c>
      <c r="K16" s="155">
        <f t="shared" ref="K16:Q16" si="11">C16/C46</f>
        <v>9.8886259050122547E-4</v>
      </c>
      <c r="L16" s="32">
        <f t="shared" si="11"/>
        <v>7.9174123550826881E-4</v>
      </c>
      <c r="M16" s="32">
        <f t="shared" si="11"/>
        <v>2.2506626970580906E-3</v>
      </c>
      <c r="N16" s="32">
        <f t="shared" si="11"/>
        <v>2.3927118560750082E-3</v>
      </c>
      <c r="O16" s="32">
        <f t="shared" si="11"/>
        <v>6.798333674725369E-4</v>
      </c>
      <c r="P16" s="202">
        <f t="shared" si="11"/>
        <v>9.087318674418232E-4</v>
      </c>
      <c r="Q16" s="203">
        <f t="shared" si="11"/>
        <v>8.8384395328190376E-4</v>
      </c>
      <c r="S16" s="113">
        <f t="shared" si="1"/>
        <v>2.9366435957071203E-2</v>
      </c>
      <c r="T16" s="112">
        <f t="shared" si="3"/>
        <v>-2.4887914159919442E-3</v>
      </c>
      <c r="W16" s="37"/>
    </row>
    <row r="17" spans="1:23" ht="20.100000000000001" customHeight="1" x14ac:dyDescent="0.25">
      <c r="A17" s="35"/>
      <c r="B17" t="s">
        <v>42</v>
      </c>
      <c r="C17" s="22">
        <v>39672</v>
      </c>
      <c r="D17" s="23">
        <v>46278</v>
      </c>
      <c r="E17" s="23">
        <v>123104</v>
      </c>
      <c r="F17" s="23">
        <v>114133</v>
      </c>
      <c r="G17" s="226">
        <v>23134</v>
      </c>
      <c r="H17" s="226">
        <v>3452</v>
      </c>
      <c r="I17" s="180">
        <v>3445</v>
      </c>
      <c r="K17" s="90">
        <f t="shared" ref="K17:Q17" si="12">C17/C16</f>
        <v>0.36559001059761326</v>
      </c>
      <c r="L17" s="29">
        <f t="shared" si="12"/>
        <v>0.52019378842889741</v>
      </c>
      <c r="M17" s="29">
        <f t="shared" si="12"/>
        <v>0.47519493553616921</v>
      </c>
      <c r="N17" s="29">
        <f t="shared" si="12"/>
        <v>0.38282835397862014</v>
      </c>
      <c r="O17" s="29">
        <f t="shared" si="12"/>
        <v>0.30274160832297325</v>
      </c>
      <c r="P17" s="204">
        <f t="shared" si="12"/>
        <v>3.2243300548285558E-2</v>
      </c>
      <c r="Q17" s="205">
        <f t="shared" si="12"/>
        <v>3.1259924685812804E-2</v>
      </c>
      <c r="S17" s="114">
        <f t="shared" si="1"/>
        <v>-2.0278099652375433E-3</v>
      </c>
      <c r="T17" s="119">
        <f t="shared" si="3"/>
        <v>-9.8337586247275455E-2</v>
      </c>
      <c r="W17" s="2"/>
    </row>
    <row r="18" spans="1:23" ht="20.100000000000001" customHeight="1" thickBot="1" x14ac:dyDescent="0.3">
      <c r="A18" s="219"/>
      <c r="B18" t="s">
        <v>41</v>
      </c>
      <c r="C18" s="22">
        <v>68843</v>
      </c>
      <c r="D18" s="23">
        <v>42685</v>
      </c>
      <c r="E18" s="23">
        <v>135956</v>
      </c>
      <c r="F18" s="23">
        <v>183998</v>
      </c>
      <c r="G18" s="226">
        <v>53281</v>
      </c>
      <c r="H18" s="226">
        <v>103609</v>
      </c>
      <c r="I18" s="180">
        <v>106760</v>
      </c>
      <c r="K18" s="90">
        <f t="shared" ref="K18:Q18" si="13">C18/C16</f>
        <v>0.6344099894023868</v>
      </c>
      <c r="L18" s="29">
        <f t="shared" si="13"/>
        <v>0.47980621157110259</v>
      </c>
      <c r="M18" s="29">
        <f t="shared" si="13"/>
        <v>0.52480506446383079</v>
      </c>
      <c r="N18" s="29">
        <f t="shared" si="13"/>
        <v>0.61717164602137986</v>
      </c>
      <c r="O18" s="29">
        <f t="shared" si="13"/>
        <v>0.69725839167702675</v>
      </c>
      <c r="P18" s="204">
        <f t="shared" si="13"/>
        <v>0.9677566994517145</v>
      </c>
      <c r="Q18" s="205">
        <f t="shared" si="13"/>
        <v>0.96874007531418715</v>
      </c>
      <c r="S18" s="114">
        <f t="shared" si="1"/>
        <v>3.0412415909814784E-2</v>
      </c>
      <c r="T18" s="117">
        <f t="shared" si="3"/>
        <v>9.833758624726574E-2</v>
      </c>
      <c r="W18" s="2"/>
    </row>
    <row r="19" spans="1:23" ht="20.100000000000001" customHeight="1" thickBot="1" x14ac:dyDescent="0.3">
      <c r="A19" s="17" t="s">
        <v>19</v>
      </c>
      <c r="B19" s="18"/>
      <c r="C19" s="24">
        <v>33870</v>
      </c>
      <c r="D19" s="25">
        <v>27242</v>
      </c>
      <c r="E19" s="25">
        <v>23820</v>
      </c>
      <c r="F19" s="25">
        <v>29584</v>
      </c>
      <c r="G19" s="312">
        <v>54141</v>
      </c>
      <c r="H19" s="312">
        <v>32673</v>
      </c>
      <c r="I19" s="179">
        <v>38012</v>
      </c>
      <c r="K19" s="155">
        <f t="shared" ref="K19:Q19" si="14">C19/C46</f>
        <v>3.0864650914874908E-4</v>
      </c>
      <c r="L19" s="32">
        <f t="shared" si="14"/>
        <v>2.4244477746609554E-4</v>
      </c>
      <c r="M19" s="32">
        <f t="shared" si="14"/>
        <v>2.0694350900920139E-4</v>
      </c>
      <c r="N19" s="32">
        <f t="shared" si="14"/>
        <v>2.374324962856028E-4</v>
      </c>
      <c r="O19" s="32">
        <f t="shared" si="14"/>
        <v>4.8167059279370048E-4</v>
      </c>
      <c r="P19" s="202">
        <f t="shared" si="14"/>
        <v>2.7732784398545396E-4</v>
      </c>
      <c r="Q19" s="203">
        <f t="shared" si="14"/>
        <v>3.0485618939387254E-4</v>
      </c>
      <c r="S19" s="113">
        <f t="shared" si="1"/>
        <v>0.16340709454289473</v>
      </c>
      <c r="T19" s="112">
        <f t="shared" si="3"/>
        <v>2.7528345408418583E-3</v>
      </c>
      <c r="W19" s="37"/>
    </row>
    <row r="20" spans="1:23" ht="20.100000000000001" customHeight="1" x14ac:dyDescent="0.25">
      <c r="A20" s="35"/>
      <c r="B20" t="s">
        <v>42</v>
      </c>
      <c r="C20" s="22">
        <v>21660</v>
      </c>
      <c r="D20" s="23">
        <v>12633</v>
      </c>
      <c r="E20" s="23">
        <v>10045</v>
      </c>
      <c r="F20" s="23">
        <v>19629</v>
      </c>
      <c r="G20" s="226">
        <v>44990</v>
      </c>
      <c r="H20" s="226">
        <v>21465</v>
      </c>
      <c r="I20" s="180">
        <v>28863</v>
      </c>
      <c r="K20" s="90">
        <f t="shared" ref="K20:Q20" si="15">C20/C19</f>
        <v>0.63950398582816648</v>
      </c>
      <c r="L20" s="29">
        <f t="shared" si="15"/>
        <v>0.46373247191836137</v>
      </c>
      <c r="M20" s="29">
        <f t="shared" si="15"/>
        <v>0.42170445004198154</v>
      </c>
      <c r="N20" s="29">
        <f t="shared" si="15"/>
        <v>0.66350054083288268</v>
      </c>
      <c r="O20" s="29">
        <f t="shared" si="15"/>
        <v>0.83097837128978036</v>
      </c>
      <c r="P20" s="204">
        <f t="shared" si="15"/>
        <v>0.65696446607290426</v>
      </c>
      <c r="Q20" s="205">
        <f t="shared" si="15"/>
        <v>0.7593128485741345</v>
      </c>
      <c r="S20" s="114">
        <f t="shared" si="1"/>
        <v>0.34465408805031444</v>
      </c>
      <c r="T20" s="119">
        <f t="shared" si="3"/>
        <v>10.234838250123024</v>
      </c>
      <c r="W20" s="2"/>
    </row>
    <row r="21" spans="1:23" ht="20.100000000000001" customHeight="1" thickBot="1" x14ac:dyDescent="0.3">
      <c r="A21" s="219"/>
      <c r="B21" t="s">
        <v>41</v>
      </c>
      <c r="C21" s="22">
        <v>12210</v>
      </c>
      <c r="D21" s="23">
        <v>14609</v>
      </c>
      <c r="E21" s="23">
        <v>13775</v>
      </c>
      <c r="F21" s="23">
        <v>9955</v>
      </c>
      <c r="G21" s="226">
        <v>9151</v>
      </c>
      <c r="H21" s="226">
        <v>11208</v>
      </c>
      <c r="I21" s="180">
        <v>9149</v>
      </c>
      <c r="K21" s="90">
        <f t="shared" ref="K21:Q21" si="16">C21/C19</f>
        <v>0.36049601417183347</v>
      </c>
      <c r="L21" s="29">
        <f t="shared" si="16"/>
        <v>0.53626752808163869</v>
      </c>
      <c r="M21" s="29">
        <f t="shared" si="16"/>
        <v>0.57829554995801846</v>
      </c>
      <c r="N21" s="29">
        <f t="shared" si="16"/>
        <v>0.33649945916711738</v>
      </c>
      <c r="O21" s="29">
        <f t="shared" si="16"/>
        <v>0.16902162871021961</v>
      </c>
      <c r="P21" s="204">
        <f t="shared" si="16"/>
        <v>0.34303553392709579</v>
      </c>
      <c r="Q21" s="205">
        <f t="shared" si="16"/>
        <v>0.24068715142586553</v>
      </c>
      <c r="S21" s="114">
        <f t="shared" si="1"/>
        <v>-0.18370806566738043</v>
      </c>
      <c r="T21" s="117">
        <f t="shared" si="3"/>
        <v>-10.234838250123026</v>
      </c>
      <c r="W21" s="2"/>
    </row>
    <row r="22" spans="1:23" ht="20.100000000000001" customHeight="1" thickBot="1" x14ac:dyDescent="0.3">
      <c r="A22" s="17" t="s">
        <v>25</v>
      </c>
      <c r="B22" s="18"/>
      <c r="C22" s="24">
        <v>1062653</v>
      </c>
      <c r="D22" s="25">
        <v>762668</v>
      </c>
      <c r="E22" s="25">
        <v>1066136</v>
      </c>
      <c r="F22" s="25">
        <v>883932</v>
      </c>
      <c r="G22" s="312">
        <v>506675</v>
      </c>
      <c r="H22" s="312">
        <v>377044</v>
      </c>
      <c r="I22" s="179">
        <v>361898</v>
      </c>
      <c r="K22" s="155">
        <f t="shared" ref="K22:Q22" si="17">C22/C46</f>
        <v>9.6836179181117709E-3</v>
      </c>
      <c r="L22" s="32">
        <f t="shared" si="17"/>
        <v>6.7874926048202104E-3</v>
      </c>
      <c r="M22" s="32">
        <f t="shared" si="17"/>
        <v>9.2623813988679232E-3</v>
      </c>
      <c r="N22" s="32">
        <f t="shared" si="17"/>
        <v>7.0941786542294974E-3</v>
      </c>
      <c r="O22" s="32">
        <f t="shared" si="17"/>
        <v>4.5076826730896767E-3</v>
      </c>
      <c r="P22" s="202">
        <f t="shared" si="17"/>
        <v>3.2003427786750989E-3</v>
      </c>
      <c r="Q22" s="203">
        <f t="shared" si="17"/>
        <v>2.9024214781980346E-3</v>
      </c>
      <c r="S22" s="113">
        <f t="shared" si="1"/>
        <v>-4.0170377993019382E-2</v>
      </c>
      <c r="T22" s="112">
        <f t="shared" si="3"/>
        <v>-2.9792130047706429E-2</v>
      </c>
      <c r="W22" s="37"/>
    </row>
    <row r="23" spans="1:23" ht="20.100000000000001" customHeight="1" x14ac:dyDescent="0.25">
      <c r="A23" s="35"/>
      <c r="B23" t="s">
        <v>42</v>
      </c>
      <c r="C23" s="22">
        <v>20984</v>
      </c>
      <c r="D23" s="23">
        <v>45120</v>
      </c>
      <c r="E23" s="23">
        <v>98963</v>
      </c>
      <c r="F23" s="23">
        <v>77778</v>
      </c>
      <c r="G23" s="226">
        <v>28035</v>
      </c>
      <c r="H23" s="226">
        <v>27309</v>
      </c>
      <c r="I23" s="180">
        <v>49886</v>
      </c>
      <c r="K23" s="90">
        <f t="shared" ref="K23:Q23" si="18">C23/C22</f>
        <v>1.9746803519116778E-2</v>
      </c>
      <c r="L23" s="29">
        <f t="shared" si="18"/>
        <v>5.9160735732979489E-2</v>
      </c>
      <c r="M23" s="29">
        <f t="shared" si="18"/>
        <v>9.2823992436237027E-2</v>
      </c>
      <c r="N23" s="29">
        <f t="shared" si="18"/>
        <v>8.7990931429114461E-2</v>
      </c>
      <c r="O23" s="29">
        <f t="shared" si="18"/>
        <v>5.5331326787388363E-2</v>
      </c>
      <c r="P23" s="204">
        <f t="shared" si="18"/>
        <v>7.2429212505702251E-2</v>
      </c>
      <c r="Q23" s="205">
        <f t="shared" si="18"/>
        <v>0.13784547027062874</v>
      </c>
      <c r="S23" s="114">
        <f t="shared" si="1"/>
        <v>0.82672379069171331</v>
      </c>
      <c r="T23" s="119">
        <f t="shared" si="3"/>
        <v>6.5416257764926486</v>
      </c>
      <c r="W23" s="2"/>
    </row>
    <row r="24" spans="1:23" ht="20.100000000000001" customHeight="1" thickBot="1" x14ac:dyDescent="0.3">
      <c r="A24" s="219"/>
      <c r="B24" t="s">
        <v>41</v>
      </c>
      <c r="C24" s="22">
        <v>1041669</v>
      </c>
      <c r="D24" s="23">
        <v>717548</v>
      </c>
      <c r="E24" s="23">
        <v>967173</v>
      </c>
      <c r="F24" s="23">
        <v>806154</v>
      </c>
      <c r="G24" s="226">
        <v>478640</v>
      </c>
      <c r="H24" s="226">
        <v>349735</v>
      </c>
      <c r="I24" s="180">
        <v>312012</v>
      </c>
      <c r="K24" s="90">
        <f t="shared" ref="K24:Q24" si="19">C24/C22</f>
        <v>0.98025319648088327</v>
      </c>
      <c r="L24" s="29">
        <f t="shared" si="19"/>
        <v>0.94083926426702047</v>
      </c>
      <c r="M24" s="29">
        <f t="shared" si="19"/>
        <v>0.90717600756376293</v>
      </c>
      <c r="N24" s="29">
        <f t="shared" si="19"/>
        <v>0.91200906857088559</v>
      </c>
      <c r="O24" s="29">
        <f t="shared" si="19"/>
        <v>0.94466867321261161</v>
      </c>
      <c r="P24" s="204">
        <f t="shared" si="19"/>
        <v>0.92757078749429778</v>
      </c>
      <c r="Q24" s="205">
        <f t="shared" si="19"/>
        <v>0.86215452972937123</v>
      </c>
      <c r="S24" s="114">
        <f t="shared" si="1"/>
        <v>-0.10786166669049423</v>
      </c>
      <c r="T24" s="117">
        <f t="shared" si="3"/>
        <v>-6.5416257764926549</v>
      </c>
    </row>
    <row r="25" spans="1:23" ht="20.100000000000001" customHeight="1" thickBot="1" x14ac:dyDescent="0.3">
      <c r="A25" s="17" t="s">
        <v>26</v>
      </c>
      <c r="B25" s="18"/>
      <c r="C25" s="24">
        <v>6243657</v>
      </c>
      <c r="D25" s="25">
        <v>5984241</v>
      </c>
      <c r="E25" s="25">
        <v>6482985</v>
      </c>
      <c r="F25" s="25">
        <v>6587279</v>
      </c>
      <c r="G25" s="312">
        <v>5453007</v>
      </c>
      <c r="H25" s="312">
        <v>5381934</v>
      </c>
      <c r="I25" s="179">
        <v>6105734</v>
      </c>
      <c r="K25" s="155">
        <f t="shared" ref="K25:Q25" si="20">C25/C46</f>
        <v>5.6896455192564255E-2</v>
      </c>
      <c r="L25" s="32">
        <f t="shared" si="20"/>
        <v>5.3257762923004374E-2</v>
      </c>
      <c r="M25" s="32">
        <f t="shared" si="20"/>
        <v>5.6322907840219039E-2</v>
      </c>
      <c r="N25" s="32">
        <f t="shared" si="20"/>
        <v>5.2867566816513292E-2</v>
      </c>
      <c r="O25" s="32">
        <f t="shared" si="20"/>
        <v>4.8513199131863062E-2</v>
      </c>
      <c r="P25" s="202">
        <f t="shared" si="20"/>
        <v>4.568176025133934E-2</v>
      </c>
      <c r="Q25" s="203">
        <f t="shared" si="20"/>
        <v>4.8967978551315558E-2</v>
      </c>
      <c r="S25" s="113">
        <f t="shared" si="1"/>
        <v>0.13448697066890825</v>
      </c>
      <c r="T25" s="112">
        <f t="shared" si="3"/>
        <v>0.32862182999762179</v>
      </c>
      <c r="W25" s="1"/>
    </row>
    <row r="26" spans="1:23" ht="20.100000000000001" customHeight="1" x14ac:dyDescent="0.25">
      <c r="A26" s="35"/>
      <c r="B26" t="s">
        <v>42</v>
      </c>
      <c r="C26" s="22">
        <v>2635220</v>
      </c>
      <c r="D26" s="23">
        <v>1598559</v>
      </c>
      <c r="E26" s="23">
        <v>1978945</v>
      </c>
      <c r="F26" s="23">
        <v>2189491</v>
      </c>
      <c r="G26" s="226">
        <v>1189901</v>
      </c>
      <c r="H26" s="226">
        <v>1048831</v>
      </c>
      <c r="I26" s="180">
        <v>1813017</v>
      </c>
      <c r="K26" s="90">
        <f t="shared" ref="K26:Q26" si="21">C26/C25</f>
        <v>0.42206354384938188</v>
      </c>
      <c r="L26" s="29">
        <f t="shared" si="21"/>
        <v>0.26712811198613157</v>
      </c>
      <c r="M26" s="29">
        <f t="shared" si="21"/>
        <v>0.30525213308375693</v>
      </c>
      <c r="N26" s="29">
        <f t="shared" si="21"/>
        <v>0.33238170115460419</v>
      </c>
      <c r="O26" s="29">
        <f t="shared" si="21"/>
        <v>0.21821006281488362</v>
      </c>
      <c r="P26" s="204">
        <f t="shared" si="21"/>
        <v>0.19487994464443451</v>
      </c>
      <c r="Q26" s="205">
        <f t="shared" si="21"/>
        <v>0.29693678106514304</v>
      </c>
      <c r="S26" s="114">
        <f t="shared" si="1"/>
        <v>0.72860737335185555</v>
      </c>
      <c r="T26" s="119">
        <f t="shared" si="3"/>
        <v>10.205683642070854</v>
      </c>
    </row>
    <row r="27" spans="1:23" ht="20.100000000000001" customHeight="1" thickBot="1" x14ac:dyDescent="0.3">
      <c r="A27" s="219"/>
      <c r="B27" t="s">
        <v>41</v>
      </c>
      <c r="C27" s="22">
        <v>3608437</v>
      </c>
      <c r="D27" s="23">
        <v>4385682</v>
      </c>
      <c r="E27" s="23">
        <v>4504040</v>
      </c>
      <c r="F27" s="23">
        <v>4397788</v>
      </c>
      <c r="G27" s="226">
        <v>4263106</v>
      </c>
      <c r="H27" s="226">
        <v>4333103</v>
      </c>
      <c r="I27" s="180">
        <v>4292717</v>
      </c>
      <c r="K27" s="90">
        <f t="shared" ref="K27:Q27" si="22">C27/C25</f>
        <v>0.57793645615061817</v>
      </c>
      <c r="L27" s="29">
        <f t="shared" si="22"/>
        <v>0.73287188801386838</v>
      </c>
      <c r="M27" s="29">
        <f t="shared" si="22"/>
        <v>0.69474786691624302</v>
      </c>
      <c r="N27" s="29">
        <f t="shared" si="22"/>
        <v>0.66761829884539581</v>
      </c>
      <c r="O27" s="29">
        <f t="shared" si="22"/>
        <v>0.78178993718511636</v>
      </c>
      <c r="P27" s="204">
        <f t="shared" si="22"/>
        <v>0.80512005535556552</v>
      </c>
      <c r="Q27" s="205">
        <f t="shared" si="22"/>
        <v>0.70306321893485701</v>
      </c>
      <c r="S27" s="114">
        <f t="shared" si="1"/>
        <v>-9.3203415658478454E-3</v>
      </c>
      <c r="T27" s="117">
        <f t="shared" si="3"/>
        <v>-10.20568364207085</v>
      </c>
    </row>
    <row r="28" spans="1:23" ht="20.100000000000001" customHeight="1" thickBot="1" x14ac:dyDescent="0.3">
      <c r="A28" s="17" t="s">
        <v>103</v>
      </c>
      <c r="B28" s="18"/>
      <c r="C28" s="24">
        <v>372565</v>
      </c>
      <c r="D28" s="25">
        <v>415358</v>
      </c>
      <c r="E28" s="25">
        <v>770569</v>
      </c>
      <c r="F28" s="25">
        <v>903668</v>
      </c>
      <c r="G28" s="312">
        <v>850670</v>
      </c>
      <c r="H28" s="312">
        <v>1002675</v>
      </c>
      <c r="I28" s="179">
        <v>1262602</v>
      </c>
      <c r="K28" s="155">
        <f t="shared" ref="K28:Q28" si="23">C28/C46</f>
        <v>3.3950660372306972E-3</v>
      </c>
      <c r="L28" s="32">
        <f t="shared" si="23"/>
        <v>3.6965486336819073E-3</v>
      </c>
      <c r="M28" s="32">
        <f t="shared" si="23"/>
        <v>6.6945530140097107E-3</v>
      </c>
      <c r="N28" s="32">
        <f t="shared" si="23"/>
        <v>7.2525739945043972E-3</v>
      </c>
      <c r="O28" s="32">
        <f t="shared" si="23"/>
        <v>7.5680671426796176E-3</v>
      </c>
      <c r="P28" s="202">
        <f t="shared" si="23"/>
        <v>8.5106876004075252E-3</v>
      </c>
      <c r="Q28" s="203">
        <f t="shared" si="23"/>
        <v>1.0126066359072984E-2</v>
      </c>
      <c r="S28" s="113">
        <f t="shared" si="1"/>
        <v>0.25923355025307304</v>
      </c>
      <c r="T28" s="112">
        <f t="shared" si="3"/>
        <v>0.16153787586654592</v>
      </c>
      <c r="W28" s="1"/>
    </row>
    <row r="29" spans="1:23" ht="20.100000000000001" customHeight="1" x14ac:dyDescent="0.25">
      <c r="A29" s="35"/>
      <c r="B29" t="s">
        <v>42</v>
      </c>
      <c r="C29" s="22">
        <v>116567</v>
      </c>
      <c r="D29" s="23">
        <v>165876</v>
      </c>
      <c r="E29" s="23">
        <v>524149</v>
      </c>
      <c r="F29" s="23">
        <v>593143</v>
      </c>
      <c r="G29" s="226">
        <v>450570</v>
      </c>
      <c r="H29" s="226">
        <v>393510</v>
      </c>
      <c r="I29" s="180">
        <v>567829</v>
      </c>
      <c r="K29" s="90">
        <f t="shared" ref="K29:Q29" si="24">C29/C28</f>
        <v>0.31287694764671936</v>
      </c>
      <c r="L29" s="29">
        <f t="shared" si="24"/>
        <v>0.39935669952185826</v>
      </c>
      <c r="M29" s="29">
        <f t="shared" si="24"/>
        <v>0.68021033807485121</v>
      </c>
      <c r="N29" s="29">
        <f t="shared" si="24"/>
        <v>0.65637269439661472</v>
      </c>
      <c r="O29" s="29">
        <f t="shared" si="24"/>
        <v>0.52966485241045291</v>
      </c>
      <c r="P29" s="204">
        <f t="shared" si="24"/>
        <v>0.39246016904779712</v>
      </c>
      <c r="Q29" s="205">
        <f t="shared" si="24"/>
        <v>0.44972920999649929</v>
      </c>
      <c r="S29" s="114">
        <f t="shared" si="1"/>
        <v>0.44298493049731902</v>
      </c>
      <c r="T29" s="119">
        <f t="shared" si="3"/>
        <v>5.7269040948702168</v>
      </c>
    </row>
    <row r="30" spans="1:23" ht="20.100000000000001" customHeight="1" thickBot="1" x14ac:dyDescent="0.3">
      <c r="A30" s="219"/>
      <c r="B30" t="s">
        <v>41</v>
      </c>
      <c r="C30" s="22">
        <v>255998</v>
      </c>
      <c r="D30" s="23">
        <v>249482</v>
      </c>
      <c r="E30" s="23">
        <v>246420</v>
      </c>
      <c r="F30" s="23">
        <v>310525</v>
      </c>
      <c r="G30" s="226">
        <v>400100</v>
      </c>
      <c r="H30" s="226">
        <v>609165</v>
      </c>
      <c r="I30" s="180">
        <v>694773</v>
      </c>
      <c r="K30" s="90">
        <f t="shared" ref="K30:Q30" si="25">C30/C28</f>
        <v>0.68712305235328064</v>
      </c>
      <c r="L30" s="29">
        <f t="shared" si="25"/>
        <v>0.60064330047814174</v>
      </c>
      <c r="M30" s="29">
        <f t="shared" si="25"/>
        <v>0.31978966192514879</v>
      </c>
      <c r="N30" s="29">
        <f t="shared" si="25"/>
        <v>0.34362730560338534</v>
      </c>
      <c r="O30" s="29">
        <f t="shared" si="25"/>
        <v>0.47033514758954709</v>
      </c>
      <c r="P30" s="204">
        <f t="shared" si="25"/>
        <v>0.60753983095220288</v>
      </c>
      <c r="Q30" s="205">
        <f t="shared" si="25"/>
        <v>0.55027079000350065</v>
      </c>
      <c r="S30" s="114">
        <f t="shared" si="1"/>
        <v>0.14053335303242964</v>
      </c>
      <c r="T30" s="117">
        <f t="shared" si="3"/>
        <v>-5.7269040948702221</v>
      </c>
    </row>
    <row r="31" spans="1:23" ht="20.100000000000001" customHeight="1" thickBot="1" x14ac:dyDescent="0.3">
      <c r="A31" s="17" t="s">
        <v>9</v>
      </c>
      <c r="B31" s="18"/>
      <c r="C31" s="24">
        <v>3895621</v>
      </c>
      <c r="D31" s="25">
        <v>4806982</v>
      </c>
      <c r="E31" s="25">
        <v>5482162</v>
      </c>
      <c r="F31" s="25">
        <v>5289946</v>
      </c>
      <c r="G31" s="312">
        <v>4612920</v>
      </c>
      <c r="H31" s="312">
        <v>5165606</v>
      </c>
      <c r="I31" s="179">
        <v>5498141</v>
      </c>
      <c r="K31" s="155">
        <f t="shared" ref="K31:Q31" si="26">C31/C46</f>
        <v>3.5499551893019163E-2</v>
      </c>
      <c r="L31" s="32">
        <f t="shared" si="26"/>
        <v>4.2780547730472317E-2</v>
      </c>
      <c r="M31" s="32">
        <f t="shared" si="26"/>
        <v>4.7627953032615515E-2</v>
      </c>
      <c r="N31" s="32">
        <f t="shared" si="26"/>
        <v>4.2455553136696841E-2</v>
      </c>
      <c r="O31" s="32">
        <f t="shared" si="26"/>
        <v>4.1039284662453906E-2</v>
      </c>
      <c r="P31" s="202">
        <f t="shared" si="26"/>
        <v>4.3845572027616839E-2</v>
      </c>
      <c r="Q31" s="203">
        <f t="shared" si="26"/>
        <v>4.409508350021614E-2</v>
      </c>
      <c r="S31" s="113">
        <f t="shared" si="1"/>
        <v>6.4374828432520792E-2</v>
      </c>
      <c r="T31" s="112">
        <f t="shared" si="3"/>
        <v>2.4951147259930084E-2</v>
      </c>
      <c r="W31" s="1"/>
    </row>
    <row r="32" spans="1:23" ht="20.100000000000001" customHeight="1" x14ac:dyDescent="0.25">
      <c r="A32" s="35"/>
      <c r="B32" t="s">
        <v>42</v>
      </c>
      <c r="C32" s="22">
        <v>911333</v>
      </c>
      <c r="D32" s="23">
        <v>970213</v>
      </c>
      <c r="E32" s="23">
        <v>1020274</v>
      </c>
      <c r="F32" s="23">
        <v>871643</v>
      </c>
      <c r="G32" s="226">
        <v>283746</v>
      </c>
      <c r="H32" s="226">
        <v>664508</v>
      </c>
      <c r="I32" s="180">
        <v>1324158</v>
      </c>
      <c r="K32" s="90">
        <f t="shared" ref="K32:Q32" si="27">C32/C31</f>
        <v>0.2339377983638552</v>
      </c>
      <c r="L32" s="29">
        <f t="shared" si="27"/>
        <v>0.20183412378078386</v>
      </c>
      <c r="M32" s="29">
        <f t="shared" si="27"/>
        <v>0.1861079625155185</v>
      </c>
      <c r="N32" s="29">
        <f t="shared" si="27"/>
        <v>0.16477351564647352</v>
      </c>
      <c r="O32" s="29">
        <f t="shared" si="27"/>
        <v>6.1511146952472617E-2</v>
      </c>
      <c r="P32" s="204">
        <f t="shared" si="27"/>
        <v>0.12864086033661878</v>
      </c>
      <c r="Q32" s="205">
        <f t="shared" si="27"/>
        <v>0.24083740304222828</v>
      </c>
      <c r="S32" s="114">
        <f t="shared" si="1"/>
        <v>0.99268932804420718</v>
      </c>
      <c r="T32" s="119">
        <f t="shared" si="3"/>
        <v>11.21965427056095</v>
      </c>
    </row>
    <row r="33" spans="1:23" ht="20.100000000000001" customHeight="1" thickBot="1" x14ac:dyDescent="0.3">
      <c r="A33" s="219"/>
      <c r="B33" t="s">
        <v>41</v>
      </c>
      <c r="C33" s="22">
        <v>2984288</v>
      </c>
      <c r="D33" s="23">
        <v>3836769</v>
      </c>
      <c r="E33" s="23">
        <v>4461888</v>
      </c>
      <c r="F33" s="23">
        <v>4418303</v>
      </c>
      <c r="G33" s="226">
        <v>4329174</v>
      </c>
      <c r="H33" s="226">
        <v>4501098</v>
      </c>
      <c r="I33" s="180">
        <v>4173983</v>
      </c>
      <c r="K33" s="90">
        <f t="shared" ref="K33:Q33" si="28">C33/C31</f>
        <v>0.7660622016361448</v>
      </c>
      <c r="L33" s="29">
        <f t="shared" si="28"/>
        <v>0.79816587621921609</v>
      </c>
      <c r="M33" s="29">
        <f t="shared" si="28"/>
        <v>0.81389203748448147</v>
      </c>
      <c r="N33" s="29">
        <f t="shared" si="28"/>
        <v>0.83522648435352653</v>
      </c>
      <c r="O33" s="29">
        <f t="shared" si="28"/>
        <v>0.93848885304752738</v>
      </c>
      <c r="P33" s="204">
        <f t="shared" si="28"/>
        <v>0.87135913966338119</v>
      </c>
      <c r="Q33" s="205">
        <f t="shared" si="28"/>
        <v>0.75916259695777177</v>
      </c>
      <c r="S33" s="114">
        <f t="shared" si="1"/>
        <v>-7.2674489646748414E-2</v>
      </c>
      <c r="T33" s="117">
        <f t="shared" si="3"/>
        <v>-11.219654270560941</v>
      </c>
    </row>
    <row r="34" spans="1:23" ht="20.100000000000001" customHeight="1" thickBot="1" x14ac:dyDescent="0.3">
      <c r="A34" s="17" t="s">
        <v>12</v>
      </c>
      <c r="B34" s="18"/>
      <c r="C34" s="24">
        <v>4845416</v>
      </c>
      <c r="D34" s="25">
        <v>5201550</v>
      </c>
      <c r="E34" s="25">
        <v>5167240</v>
      </c>
      <c r="F34" s="25">
        <v>10234310</v>
      </c>
      <c r="G34" s="312">
        <v>9021185</v>
      </c>
      <c r="H34" s="312">
        <v>8873267</v>
      </c>
      <c r="I34" s="179">
        <v>9509654</v>
      </c>
      <c r="K34" s="155">
        <f t="shared" ref="K34:Q34" si="29">C34/C46</f>
        <v>4.4154730846575001E-2</v>
      </c>
      <c r="L34" s="32">
        <f t="shared" si="29"/>
        <v>4.6292072249789637E-2</v>
      </c>
      <c r="M34" s="32">
        <f t="shared" si="29"/>
        <v>4.4891972186931396E-2</v>
      </c>
      <c r="N34" s="32">
        <f t="shared" si="29"/>
        <v>8.2137566625902769E-2</v>
      </c>
      <c r="O34" s="32">
        <f t="shared" si="29"/>
        <v>8.0257836513024122E-2</v>
      </c>
      <c r="P34" s="202">
        <f t="shared" si="29"/>
        <v>7.5316132776827263E-2</v>
      </c>
      <c r="Q34" s="203">
        <f t="shared" si="29"/>
        <v>7.6267412419609534E-2</v>
      </c>
      <c r="S34" s="113">
        <f t="shared" si="1"/>
        <v>7.1719581975838206E-2</v>
      </c>
      <c r="T34" s="112">
        <f t="shared" si="3"/>
        <v>9.5127964278227117E-2</v>
      </c>
      <c r="W34" s="1"/>
    </row>
    <row r="35" spans="1:23" ht="20.100000000000001" customHeight="1" x14ac:dyDescent="0.25">
      <c r="A35" s="35"/>
      <c r="B35" t="s">
        <v>42</v>
      </c>
      <c r="C35" s="22">
        <v>1445066</v>
      </c>
      <c r="D35" s="23">
        <v>1634472</v>
      </c>
      <c r="E35" s="23">
        <v>1559489</v>
      </c>
      <c r="F35" s="23">
        <v>3756785</v>
      </c>
      <c r="G35" s="226">
        <v>2133360</v>
      </c>
      <c r="H35" s="226">
        <v>1951781</v>
      </c>
      <c r="I35" s="180">
        <v>3328419</v>
      </c>
      <c r="K35" s="90">
        <f t="shared" ref="K35:Q35" si="30">C35/C34</f>
        <v>0.2982336294757767</v>
      </c>
      <c r="L35" s="29">
        <f t="shared" si="30"/>
        <v>0.31422787438359717</v>
      </c>
      <c r="M35" s="29">
        <f t="shared" si="30"/>
        <v>0.30180309023772844</v>
      </c>
      <c r="N35" s="29">
        <f t="shared" si="30"/>
        <v>0.3670775069350059</v>
      </c>
      <c r="O35" s="29">
        <f t="shared" si="30"/>
        <v>0.23648334448301414</v>
      </c>
      <c r="P35" s="204">
        <f t="shared" si="30"/>
        <v>0.2199619373563311</v>
      </c>
      <c r="Q35" s="205">
        <f t="shared" si="30"/>
        <v>0.35000421676750804</v>
      </c>
      <c r="S35" s="114">
        <f t="shared" si="1"/>
        <v>0.70532400919980265</v>
      </c>
      <c r="T35" s="119">
        <f t="shared" si="3"/>
        <v>13.004227941117694</v>
      </c>
    </row>
    <row r="36" spans="1:23" ht="20.100000000000001" customHeight="1" thickBot="1" x14ac:dyDescent="0.3">
      <c r="A36" s="219"/>
      <c r="B36" t="s">
        <v>41</v>
      </c>
      <c r="C36" s="22">
        <v>3400350</v>
      </c>
      <c r="D36" s="23">
        <v>3567078</v>
      </c>
      <c r="E36" s="23">
        <v>3607751</v>
      </c>
      <c r="F36" s="23">
        <v>6477525</v>
      </c>
      <c r="G36" s="226">
        <v>6887825</v>
      </c>
      <c r="H36" s="226">
        <v>6921486</v>
      </c>
      <c r="I36" s="180">
        <v>6181235</v>
      </c>
      <c r="K36" s="90">
        <f t="shared" ref="K36:Q36" si="31">C36/C34</f>
        <v>0.7017663705242233</v>
      </c>
      <c r="L36" s="29">
        <f t="shared" si="31"/>
        <v>0.68577212561640277</v>
      </c>
      <c r="M36" s="29">
        <f t="shared" si="31"/>
        <v>0.69819690976227156</v>
      </c>
      <c r="N36" s="29">
        <f t="shared" si="31"/>
        <v>0.63292249306499415</v>
      </c>
      <c r="O36" s="29">
        <f t="shared" si="31"/>
        <v>0.76351665551698589</v>
      </c>
      <c r="P36" s="204">
        <f t="shared" si="31"/>
        <v>0.78003806264366893</v>
      </c>
      <c r="Q36" s="205">
        <f t="shared" si="31"/>
        <v>0.64999578323249196</v>
      </c>
      <c r="S36" s="114">
        <f t="shared" si="1"/>
        <v>-0.10694972149044295</v>
      </c>
      <c r="T36" s="117">
        <f t="shared" si="3"/>
        <v>-13.004227941117696</v>
      </c>
    </row>
    <row r="37" spans="1:23" ht="20.100000000000001" customHeight="1" thickBot="1" x14ac:dyDescent="0.3">
      <c r="A37" s="17" t="s">
        <v>11</v>
      </c>
      <c r="B37" s="18"/>
      <c r="C37" s="24">
        <v>14042265</v>
      </c>
      <c r="D37" s="25">
        <v>14810295</v>
      </c>
      <c r="E37" s="25">
        <v>17624800</v>
      </c>
      <c r="F37" s="25">
        <v>20081558</v>
      </c>
      <c r="G37" s="312">
        <v>20462250</v>
      </c>
      <c r="H37" s="312">
        <v>21788993</v>
      </c>
      <c r="I37" s="179">
        <v>21260332</v>
      </c>
      <c r="K37" s="155">
        <f t="shared" ref="K37:Q37" si="32">C37/C46</f>
        <v>0.12796268298764862</v>
      </c>
      <c r="L37" s="32">
        <f t="shared" si="32"/>
        <v>0.13180672033926391</v>
      </c>
      <c r="M37" s="32">
        <f t="shared" si="32"/>
        <v>0.15312082105732044</v>
      </c>
      <c r="N37" s="32">
        <f t="shared" si="32"/>
        <v>0.16116868730543932</v>
      </c>
      <c r="O37" s="32">
        <f t="shared" si="32"/>
        <v>0.1820443672520437</v>
      </c>
      <c r="P37" s="202">
        <f t="shared" si="32"/>
        <v>0.18494458578349551</v>
      </c>
      <c r="Q37" s="203">
        <f t="shared" si="32"/>
        <v>0.17050783433569949</v>
      </c>
      <c r="S37" s="113">
        <f t="shared" si="1"/>
        <v>-2.4262755052516655E-2</v>
      </c>
      <c r="T37" s="112">
        <f t="shared" si="3"/>
        <v>-1.4436751447796019</v>
      </c>
      <c r="W37" s="1"/>
    </row>
    <row r="38" spans="1:23" ht="20.100000000000001" customHeight="1" x14ac:dyDescent="0.25">
      <c r="A38" s="35"/>
      <c r="B38" t="s">
        <v>42</v>
      </c>
      <c r="C38" s="22">
        <v>1651293</v>
      </c>
      <c r="D38" s="23">
        <v>1613259</v>
      </c>
      <c r="E38" s="23">
        <v>1717556</v>
      </c>
      <c r="F38" s="23">
        <v>2470653</v>
      </c>
      <c r="G38" s="226">
        <v>1398091</v>
      </c>
      <c r="H38" s="226">
        <v>1289594</v>
      </c>
      <c r="I38" s="180">
        <v>2287509</v>
      </c>
      <c r="K38" s="90">
        <f t="shared" ref="K38:Q38" si="33">C38/C37</f>
        <v>0.11759449063238729</v>
      </c>
      <c r="L38" s="29">
        <f t="shared" si="33"/>
        <v>0.10892821513683557</v>
      </c>
      <c r="M38" s="29">
        <f t="shared" si="33"/>
        <v>9.7451091643593113E-2</v>
      </c>
      <c r="N38" s="29">
        <f t="shared" si="33"/>
        <v>0.12303094212112427</v>
      </c>
      <c r="O38" s="29">
        <f t="shared" si="33"/>
        <v>6.8325379662549326E-2</v>
      </c>
      <c r="P38" s="204">
        <f t="shared" si="33"/>
        <v>5.918557135706088E-2</v>
      </c>
      <c r="Q38" s="209">
        <f t="shared" si="33"/>
        <v>0.10759516831628028</v>
      </c>
      <c r="S38" s="114">
        <f t="shared" si="1"/>
        <v>0.77382106306325871</v>
      </c>
      <c r="T38" s="119">
        <f t="shared" si="3"/>
        <v>4.8409596959219403</v>
      </c>
    </row>
    <row r="39" spans="1:23" ht="20.100000000000001" customHeight="1" thickBot="1" x14ac:dyDescent="0.3">
      <c r="A39" s="219"/>
      <c r="B39" t="s">
        <v>41</v>
      </c>
      <c r="C39" s="22">
        <v>12390972</v>
      </c>
      <c r="D39" s="23">
        <v>13197036</v>
      </c>
      <c r="E39" s="23">
        <v>15907244</v>
      </c>
      <c r="F39" s="23">
        <v>17610905</v>
      </c>
      <c r="G39" s="226">
        <v>19064159</v>
      </c>
      <c r="H39" s="226">
        <v>20499399</v>
      </c>
      <c r="I39" s="180">
        <v>18972823</v>
      </c>
      <c r="K39" s="90">
        <f t="shared" ref="K39:Q39" si="34">C39/C37</f>
        <v>0.88240550936761275</v>
      </c>
      <c r="L39" s="29">
        <f t="shared" si="34"/>
        <v>0.89107178486316441</v>
      </c>
      <c r="M39" s="29">
        <f t="shared" si="34"/>
        <v>0.90254890835640689</v>
      </c>
      <c r="N39" s="29">
        <f t="shared" si="34"/>
        <v>0.87696905787887569</v>
      </c>
      <c r="O39" s="29">
        <f t="shared" si="34"/>
        <v>0.93167462033745063</v>
      </c>
      <c r="P39" s="204">
        <f t="shared" si="34"/>
        <v>0.94081442864293907</v>
      </c>
      <c r="Q39" s="205">
        <f t="shared" si="34"/>
        <v>0.89240483168371976</v>
      </c>
      <c r="S39" s="114">
        <f t="shared" si="1"/>
        <v>-7.4469305173288244E-2</v>
      </c>
      <c r="T39" s="117">
        <f t="shared" si="3"/>
        <v>-4.8409596959219314</v>
      </c>
    </row>
    <row r="40" spans="1:23" ht="20.100000000000001" customHeight="1" thickBot="1" x14ac:dyDescent="0.3">
      <c r="A40" s="17" t="s">
        <v>6</v>
      </c>
      <c r="B40" s="18"/>
      <c r="C40" s="24">
        <v>47928070</v>
      </c>
      <c r="D40" s="25">
        <v>45576684</v>
      </c>
      <c r="E40" s="25">
        <v>43835850</v>
      </c>
      <c r="F40" s="25">
        <v>45113270</v>
      </c>
      <c r="G40" s="312">
        <v>38603495</v>
      </c>
      <c r="H40" s="312">
        <v>40119114</v>
      </c>
      <c r="I40" s="179">
        <v>42102709</v>
      </c>
      <c r="K40" s="155">
        <f t="shared" ref="K40:Q40" si="35">C40/C46</f>
        <v>0.43675321806131939</v>
      </c>
      <c r="L40" s="32">
        <f t="shared" si="35"/>
        <v>0.40561739262985674</v>
      </c>
      <c r="M40" s="32">
        <f t="shared" si="35"/>
        <v>0.38083730560037787</v>
      </c>
      <c r="N40" s="32">
        <f t="shared" si="35"/>
        <v>0.36206585693977811</v>
      </c>
      <c r="O40" s="32">
        <f t="shared" si="35"/>
        <v>0.34343969118706069</v>
      </c>
      <c r="P40" s="202">
        <f t="shared" si="35"/>
        <v>0.34053032743325201</v>
      </c>
      <c r="Q40" s="203">
        <f t="shared" si="35"/>
        <v>0.33766367012783077</v>
      </c>
      <c r="S40" s="113">
        <f t="shared" si="1"/>
        <v>4.9442642227841824E-2</v>
      </c>
      <c r="T40" s="112">
        <f t="shared" si="3"/>
        <v>-0.28666573054212385</v>
      </c>
      <c r="W40" s="1"/>
    </row>
    <row r="41" spans="1:23" ht="20.100000000000001" customHeight="1" x14ac:dyDescent="0.25">
      <c r="A41" s="35"/>
      <c r="B41" t="s">
        <v>42</v>
      </c>
      <c r="C41" s="22">
        <v>9967668</v>
      </c>
      <c r="D41" s="23">
        <v>10737419</v>
      </c>
      <c r="E41" s="23">
        <v>11617205</v>
      </c>
      <c r="F41" s="23">
        <v>12516189</v>
      </c>
      <c r="G41" s="226">
        <v>6007548</v>
      </c>
      <c r="H41" s="226">
        <v>5585205</v>
      </c>
      <c r="I41" s="200">
        <v>9390414</v>
      </c>
      <c r="K41" s="90">
        <f t="shared" ref="K41:Q41" si="36">C41/C40</f>
        <v>0.20797140381409057</v>
      </c>
      <c r="L41" s="29">
        <f t="shared" si="36"/>
        <v>0.23559017588905765</v>
      </c>
      <c r="M41" s="29">
        <f t="shared" si="36"/>
        <v>0.2650160770237146</v>
      </c>
      <c r="N41" s="29">
        <f t="shared" si="36"/>
        <v>0.2774391880703837</v>
      </c>
      <c r="O41" s="29">
        <f t="shared" si="36"/>
        <v>0.15562186791636354</v>
      </c>
      <c r="P41" s="204">
        <f t="shared" si="36"/>
        <v>0.13921556193888029</v>
      </c>
      <c r="Q41" s="205">
        <f t="shared" si="36"/>
        <v>0.22303586213419188</v>
      </c>
      <c r="S41" s="114">
        <f t="shared" si="1"/>
        <v>0.6813015815892165</v>
      </c>
      <c r="T41" s="119">
        <f t="shared" si="3"/>
        <v>8.3820300195311592</v>
      </c>
    </row>
    <row r="42" spans="1:23" ht="20.100000000000001" customHeight="1" thickBot="1" x14ac:dyDescent="0.3">
      <c r="A42" s="219"/>
      <c r="B42" t="s">
        <v>41</v>
      </c>
      <c r="C42" s="22">
        <v>37960402</v>
      </c>
      <c r="D42" s="23">
        <v>34839265</v>
      </c>
      <c r="E42" s="23">
        <v>32218645</v>
      </c>
      <c r="F42" s="23">
        <v>32597081</v>
      </c>
      <c r="G42" s="226">
        <v>32595947</v>
      </c>
      <c r="H42" s="226">
        <v>34533909</v>
      </c>
      <c r="I42" s="180">
        <v>32712295</v>
      </c>
      <c r="K42" s="90">
        <f t="shared" ref="K42:Q42" si="37">C42/C40</f>
        <v>0.79202859618590937</v>
      </c>
      <c r="L42" s="29">
        <f t="shared" si="37"/>
        <v>0.76440982411094238</v>
      </c>
      <c r="M42" s="29">
        <f t="shared" si="37"/>
        <v>0.73498392297628534</v>
      </c>
      <c r="N42" s="29">
        <f t="shared" si="37"/>
        <v>0.7225608119296163</v>
      </c>
      <c r="O42" s="29">
        <f t="shared" si="37"/>
        <v>0.84437813208363643</v>
      </c>
      <c r="P42" s="204">
        <f t="shared" si="37"/>
        <v>0.86078443806111971</v>
      </c>
      <c r="Q42" s="205">
        <f t="shared" si="37"/>
        <v>0.77696413786580809</v>
      </c>
      <c r="S42" s="114">
        <f t="shared" si="1"/>
        <v>-5.2748560842040791E-2</v>
      </c>
      <c r="T42" s="117">
        <f t="shared" si="3"/>
        <v>-8.382030019531161</v>
      </c>
    </row>
    <row r="43" spans="1:23" ht="20.100000000000001" customHeight="1" thickBot="1" x14ac:dyDescent="0.3">
      <c r="A43" s="17" t="s">
        <v>7</v>
      </c>
      <c r="B43" s="18"/>
      <c r="C43" s="24">
        <v>286172</v>
      </c>
      <c r="D43" s="25">
        <v>394480</v>
      </c>
      <c r="E43" s="25">
        <v>483510</v>
      </c>
      <c r="F43" s="25">
        <v>414991</v>
      </c>
      <c r="G43" s="312">
        <v>223402</v>
      </c>
      <c r="H43" s="312">
        <v>221774</v>
      </c>
      <c r="I43" s="179">
        <v>318978</v>
      </c>
      <c r="K43" s="155">
        <f t="shared" ref="K43:Q43" si="38">C43/C46</f>
        <v>2.6077941782142256E-3</v>
      </c>
      <c r="L43" s="32">
        <f t="shared" si="38"/>
        <v>3.5107413484628653E-3</v>
      </c>
      <c r="M43" s="32">
        <f t="shared" si="38"/>
        <v>4.2006404719159935E-3</v>
      </c>
      <c r="N43" s="32">
        <f t="shared" si="38"/>
        <v>3.3305958986634189E-3</v>
      </c>
      <c r="O43" s="32">
        <f t="shared" si="38"/>
        <v>1.987517293202901E-3</v>
      </c>
      <c r="P43" s="202">
        <f t="shared" si="38"/>
        <v>1.8824137750445343E-3</v>
      </c>
      <c r="Q43" s="203">
        <f t="shared" si="38"/>
        <v>2.5582031353382794E-3</v>
      </c>
      <c r="S43" s="113">
        <f t="shared" si="1"/>
        <v>0.43830205524543003</v>
      </c>
      <c r="T43" s="112">
        <f t="shared" si="3"/>
        <v>6.7578936029374509E-2</v>
      </c>
      <c r="W43" s="1"/>
    </row>
    <row r="44" spans="1:23" ht="20.100000000000001" customHeight="1" x14ac:dyDescent="0.25">
      <c r="A44" s="35"/>
      <c r="B44" t="s">
        <v>42</v>
      </c>
      <c r="C44" s="22">
        <v>193958</v>
      </c>
      <c r="D44" s="23">
        <v>292407</v>
      </c>
      <c r="E44" s="23">
        <v>385323</v>
      </c>
      <c r="F44" s="23">
        <v>311761</v>
      </c>
      <c r="G44" s="226">
        <v>127623</v>
      </c>
      <c r="H44" s="226">
        <v>107274</v>
      </c>
      <c r="I44" s="180">
        <v>182758</v>
      </c>
      <c r="K44" s="90">
        <f t="shared" ref="K44:Q44" si="39">C44/C43</f>
        <v>0.67776721691849662</v>
      </c>
      <c r="L44" s="29">
        <f t="shared" si="39"/>
        <v>0.74124670452240926</v>
      </c>
      <c r="M44" s="29">
        <f t="shared" si="39"/>
        <v>0.79692870881677735</v>
      </c>
      <c r="N44" s="29">
        <f t="shared" si="39"/>
        <v>0.75124761741820911</v>
      </c>
      <c r="O44" s="29">
        <f t="shared" si="39"/>
        <v>0.57127062425582587</v>
      </c>
      <c r="P44" s="204">
        <f t="shared" si="39"/>
        <v>0.48370864032754063</v>
      </c>
      <c r="Q44" s="205">
        <f t="shared" si="39"/>
        <v>0.57294860460596031</v>
      </c>
      <c r="S44" s="114">
        <f t="shared" si="1"/>
        <v>0.70365605831795219</v>
      </c>
      <c r="T44" s="119">
        <f t="shared" si="3"/>
        <v>8.9239964278419688</v>
      </c>
    </row>
    <row r="45" spans="1:23" ht="20.100000000000001" customHeight="1" thickBot="1" x14ac:dyDescent="0.3">
      <c r="A45" s="219"/>
      <c r="B45" t="s">
        <v>41</v>
      </c>
      <c r="C45" s="22">
        <v>92214</v>
      </c>
      <c r="D45" s="23">
        <v>102073</v>
      </c>
      <c r="E45" s="23">
        <v>98187</v>
      </c>
      <c r="F45" s="46">
        <v>103230</v>
      </c>
      <c r="G45" s="226">
        <v>95779</v>
      </c>
      <c r="H45" s="226">
        <v>114500</v>
      </c>
      <c r="I45" s="180">
        <v>136220</v>
      </c>
      <c r="K45" s="90">
        <f t="shared" ref="K45:Q45" si="40">C45/C43</f>
        <v>0.32223278308150344</v>
      </c>
      <c r="L45" s="29">
        <f t="shared" si="40"/>
        <v>0.25875329547759074</v>
      </c>
      <c r="M45" s="29">
        <f t="shared" si="40"/>
        <v>0.20307129118322267</v>
      </c>
      <c r="N45" s="29">
        <f t="shared" si="40"/>
        <v>0.24875238258179094</v>
      </c>
      <c r="O45" s="29">
        <f t="shared" si="40"/>
        <v>0.42872937574417419</v>
      </c>
      <c r="P45" s="204">
        <f t="shared" si="40"/>
        <v>0.51629135967245932</v>
      </c>
      <c r="Q45" s="205">
        <f t="shared" si="40"/>
        <v>0.42705139539403969</v>
      </c>
      <c r="S45" s="114">
        <f t="shared" si="1"/>
        <v>0.18969432314410481</v>
      </c>
      <c r="T45" s="117">
        <f t="shared" si="3"/>
        <v>-8.9239964278419635</v>
      </c>
    </row>
    <row r="46" spans="1:23" ht="20.100000000000001" customHeight="1" thickBot="1" x14ac:dyDescent="0.3">
      <c r="A46" s="378" t="s">
        <v>27</v>
      </c>
      <c r="B46" s="394"/>
      <c r="C46" s="229">
        <f>C7+C10+C13+C16+C19+C22+C25+C28+C31+C34+C37+C40+C43</f>
        <v>109737188</v>
      </c>
      <c r="D46" s="230">
        <f t="shared" ref="D46:I46" si="41">D7+D10+D13+D16+D19+D22+D25+D28+D31+D34+D37+D40+D43</f>
        <v>112363732</v>
      </c>
      <c r="E46" s="230">
        <f t="shared" si="41"/>
        <v>115103876</v>
      </c>
      <c r="F46" s="230">
        <f t="shared" si="41"/>
        <v>124599625</v>
      </c>
      <c r="G46" s="230">
        <f t="shared" ref="G46" si="42">G7+G10+G13+G16+G19+G22+G25+G28+G31+G34+G37+G40+G43</f>
        <v>112402544</v>
      </c>
      <c r="H46" s="225">
        <f t="shared" si="41"/>
        <v>117813630</v>
      </c>
      <c r="I46" s="234">
        <f t="shared" si="41"/>
        <v>124688300</v>
      </c>
      <c r="K46" s="223">
        <f>K7+K10+K13+K16+K19+K22+K25+K28+K31+K34+K37+K40+K43</f>
        <v>1.0000000000000002</v>
      </c>
      <c r="L46" s="224">
        <f>L7+L10+L13+L16+L19+L22+L25+L28+L31+L34+L37+L40+L43</f>
        <v>1</v>
      </c>
      <c r="M46" s="224">
        <f>M7+M10+M13+M16+M19+M22+M25+M28+M31+M34+M37+M40+M43</f>
        <v>1</v>
      </c>
      <c r="N46" s="224">
        <f>N7+N10+N13+N16+N19+N22+N25+N28+N31+N34+N37+N40+N43</f>
        <v>1</v>
      </c>
      <c r="O46" s="224">
        <f>O7+O10+O13+O16+O19+O22+O25+O28+O31+O34+O37+O40+O43</f>
        <v>1</v>
      </c>
      <c r="P46" s="235">
        <f t="shared" ref="P46:Q46" si="43">P7+P10+P13+P16+P19+P22+P25+P28+P31+P34+P37+P40+P43</f>
        <v>1.0000000000000002</v>
      </c>
      <c r="Q46" s="236">
        <f t="shared" si="43"/>
        <v>0.99999999999999989</v>
      </c>
      <c r="S46" s="170">
        <f t="shared" si="1"/>
        <v>5.8352076920132244E-2</v>
      </c>
      <c r="T46" s="173">
        <f t="shared" si="3"/>
        <v>-3.3306690738754696E-14</v>
      </c>
      <c r="W46" s="1"/>
    </row>
    <row r="47" spans="1:23" ht="20.100000000000001" customHeight="1" x14ac:dyDescent="0.25">
      <c r="A47" s="35"/>
      <c r="B47" t="s">
        <v>42</v>
      </c>
      <c r="C47" s="89">
        <f>C8+C11+C14+C17+C20+C23+C26+C29+C32+C35+C38+C41+C44</f>
        <v>25537692</v>
      </c>
      <c r="D47" s="23">
        <f t="shared" ref="D47:I47" si="44">D8+D11+D14+D17+D20+D23+D26+D29+D32+D35+D38+D41+D44</f>
        <v>27705328</v>
      </c>
      <c r="E47" s="23">
        <f t="shared" si="44"/>
        <v>29031670</v>
      </c>
      <c r="F47" s="23">
        <f t="shared" ref="F47:G47" si="45">F8+F11+F14+F17+F20+F23+F26+F29+F32+F35+F38+F41+F44</f>
        <v>33762788</v>
      </c>
      <c r="G47" s="23">
        <f t="shared" si="45"/>
        <v>17865065</v>
      </c>
      <c r="H47" s="226">
        <f t="shared" si="44"/>
        <v>17612972</v>
      </c>
      <c r="I47" s="180">
        <f t="shared" si="44"/>
        <v>29802548</v>
      </c>
      <c r="K47" s="231">
        <f t="shared" ref="K47:Q47" si="46">C47/C46</f>
        <v>0.23271684344599755</v>
      </c>
      <c r="L47" s="204">
        <f t="shared" si="46"/>
        <v>0.24656824321214252</v>
      </c>
      <c r="M47" s="204">
        <f t="shared" si="46"/>
        <v>0.25222148036092201</v>
      </c>
      <c r="N47" s="204">
        <f t="shared" si="46"/>
        <v>0.27097022161984835</v>
      </c>
      <c r="O47" s="204">
        <f t="shared" si="46"/>
        <v>0.15893826210908535</v>
      </c>
      <c r="P47" s="232">
        <f t="shared" si="46"/>
        <v>0.14949859366866125</v>
      </c>
      <c r="Q47" s="205">
        <f t="shared" si="46"/>
        <v>0.23901639528327839</v>
      </c>
      <c r="S47" s="114">
        <f t="shared" si="1"/>
        <v>0.69207945144067684</v>
      </c>
      <c r="T47" s="119">
        <f t="shared" si="3"/>
        <v>8.9517801614617145</v>
      </c>
      <c r="W47" s="1"/>
    </row>
    <row r="48" spans="1:23" ht="20.100000000000001" customHeight="1" thickBot="1" x14ac:dyDescent="0.3">
      <c r="A48" s="44"/>
      <c r="B48" s="36" t="s">
        <v>41</v>
      </c>
      <c r="C48" s="228">
        <f>C9+C12+C15+C18+C21+C24+C27+C30+C33+C36+C39+C42+C45</f>
        <v>84199496</v>
      </c>
      <c r="D48" s="46">
        <f t="shared" ref="D48:I48" si="47">D9+D12+D15+D18+D21+D24+D27+D30+D33+D36+D39+D42+D45</f>
        <v>84658404</v>
      </c>
      <c r="E48" s="46">
        <f t="shared" si="47"/>
        <v>86072206</v>
      </c>
      <c r="F48" s="46">
        <f t="shared" ref="F48:G48" si="48">F9+F12+F15+F18+F21+F24+F27+F30+F33+F36+F39+F42+F45</f>
        <v>90836837</v>
      </c>
      <c r="G48" s="46">
        <f t="shared" si="48"/>
        <v>94537479</v>
      </c>
      <c r="H48" s="227">
        <f t="shared" si="47"/>
        <v>100200658</v>
      </c>
      <c r="I48" s="181">
        <f t="shared" si="47"/>
        <v>94885752</v>
      </c>
      <c r="J48" s="233"/>
      <c r="K48" s="221">
        <f t="shared" ref="K48:Q48" si="49">C48/C46</f>
        <v>0.76728315655400248</v>
      </c>
      <c r="L48" s="222">
        <f t="shared" si="49"/>
        <v>0.75343175678785745</v>
      </c>
      <c r="M48" s="222">
        <f t="shared" si="49"/>
        <v>0.74777851963907804</v>
      </c>
      <c r="N48" s="222">
        <f t="shared" si="49"/>
        <v>0.72902977838015159</v>
      </c>
      <c r="O48" s="222">
        <f t="shared" si="49"/>
        <v>0.84106173789091465</v>
      </c>
      <c r="P48" s="211">
        <f t="shared" si="49"/>
        <v>0.85050140633133875</v>
      </c>
      <c r="Q48" s="210">
        <f t="shared" si="49"/>
        <v>0.76098360471672166</v>
      </c>
      <c r="R48" s="233"/>
      <c r="S48" s="116">
        <f t="shared" si="1"/>
        <v>-5.3042625728066575E-2</v>
      </c>
      <c r="T48" s="117">
        <f t="shared" si="3"/>
        <v>-8.9517801614617092</v>
      </c>
    </row>
    <row r="51" spans="1:20" x14ac:dyDescent="0.25">
      <c r="A51" s="1" t="s">
        <v>30</v>
      </c>
      <c r="K51" s="1" t="s">
        <v>32</v>
      </c>
      <c r="S51" s="1" t="str">
        <f>S3</f>
        <v>VARIAÇÃO (JAN.-DEZ)</v>
      </c>
    </row>
    <row r="52" spans="1:20" ht="15.75" thickBot="1" x14ac:dyDescent="0.3"/>
    <row r="53" spans="1:20" ht="24" customHeight="1" x14ac:dyDescent="0.25">
      <c r="A53" s="378" t="s">
        <v>33</v>
      </c>
      <c r="B53" s="394"/>
      <c r="C53" s="380">
        <v>2016</v>
      </c>
      <c r="D53" s="382">
        <v>2017</v>
      </c>
      <c r="E53" s="382">
        <v>2018</v>
      </c>
      <c r="F53" s="382">
        <v>2019</v>
      </c>
      <c r="G53" s="382">
        <v>2020</v>
      </c>
      <c r="H53" s="382">
        <v>2021</v>
      </c>
      <c r="I53" s="386">
        <v>2022</v>
      </c>
      <c r="K53" s="405">
        <v>2016</v>
      </c>
      <c r="L53" s="382">
        <v>2017</v>
      </c>
      <c r="M53" s="382">
        <v>2018</v>
      </c>
      <c r="N53" s="382">
        <v>2019</v>
      </c>
      <c r="O53" s="382">
        <v>2020</v>
      </c>
      <c r="P53" s="382">
        <v>2021</v>
      </c>
      <c r="Q53" s="386">
        <v>2022</v>
      </c>
      <c r="S53" s="403" t="s">
        <v>100</v>
      </c>
      <c r="T53" s="404"/>
    </row>
    <row r="54" spans="1:20" ht="20.25" customHeight="1" thickBot="1" x14ac:dyDescent="0.3">
      <c r="A54" s="395"/>
      <c r="B54" s="396"/>
      <c r="C54" s="393"/>
      <c r="D54" s="390"/>
      <c r="E54" s="390"/>
      <c r="F54" s="390"/>
      <c r="G54" s="390"/>
      <c r="H54" s="390">
        <v>2020</v>
      </c>
      <c r="I54" s="402">
        <v>2021</v>
      </c>
      <c r="K54" s="406"/>
      <c r="L54" s="390"/>
      <c r="M54" s="390"/>
      <c r="N54" s="390"/>
      <c r="O54" s="390"/>
      <c r="P54" s="390">
        <v>2020</v>
      </c>
      <c r="Q54" s="402">
        <v>2021</v>
      </c>
      <c r="S54" s="141" t="s">
        <v>0</v>
      </c>
      <c r="T54" s="142" t="s">
        <v>43</v>
      </c>
    </row>
    <row r="55" spans="1:20" ht="19.5" customHeight="1" thickBot="1" x14ac:dyDescent="0.3">
      <c r="A55" s="17" t="s">
        <v>10</v>
      </c>
      <c r="B55" s="18"/>
      <c r="C55" s="24">
        <v>82481768</v>
      </c>
      <c r="D55" s="25">
        <v>93437664</v>
      </c>
      <c r="E55" s="25">
        <v>97313334</v>
      </c>
      <c r="F55" s="50">
        <v>104246485</v>
      </c>
      <c r="G55" s="50">
        <v>83487743</v>
      </c>
      <c r="H55" s="25">
        <v>86536571</v>
      </c>
      <c r="I55" s="179">
        <v>110103021</v>
      </c>
      <c r="K55" s="155">
        <f t="shared" ref="K55:Q55" si="50">C55/C94</f>
        <v>0.1580080019490965</v>
      </c>
      <c r="L55" s="32">
        <f t="shared" si="50"/>
        <v>0.16173285522493666</v>
      </c>
      <c r="M55" s="32">
        <f t="shared" si="50"/>
        <v>0.15611199211573379</v>
      </c>
      <c r="N55" s="32">
        <f t="shared" si="50"/>
        <v>0.15251256433919227</v>
      </c>
      <c r="O55" s="32">
        <f t="shared" si="50"/>
        <v>0.15473623050843721</v>
      </c>
      <c r="P55" s="202">
        <f t="shared" si="50"/>
        <v>0.14912037001073081</v>
      </c>
      <c r="Q55" s="203">
        <f t="shared" si="50"/>
        <v>0.15050461788535666</v>
      </c>
      <c r="S55" s="113">
        <f t="shared" ref="S55:S96" si="51">(I55-H55)/H55</f>
        <v>0.2723293715901916</v>
      </c>
      <c r="T55" s="112">
        <f>(Q55-P55)*100</f>
        <v>0.13842478746258491</v>
      </c>
    </row>
    <row r="56" spans="1:20" ht="19.5" customHeight="1" x14ac:dyDescent="0.25">
      <c r="A56" s="35"/>
      <c r="B56" t="s">
        <v>42</v>
      </c>
      <c r="C56" s="22">
        <v>39218341</v>
      </c>
      <c r="D56" s="23">
        <v>48114799</v>
      </c>
      <c r="E56" s="23">
        <v>49046966</v>
      </c>
      <c r="F56" s="49">
        <v>53546140</v>
      </c>
      <c r="G56" s="49">
        <v>29556331</v>
      </c>
      <c r="H56" s="23">
        <v>30198890</v>
      </c>
      <c r="I56" s="180">
        <v>53516687</v>
      </c>
      <c r="K56" s="90">
        <f t="shared" ref="K56:Q56" si="52">C56/C55</f>
        <v>0.47547890826006545</v>
      </c>
      <c r="L56" s="29">
        <f t="shared" si="52"/>
        <v>0.51494008882756315</v>
      </c>
      <c r="M56" s="29">
        <f t="shared" si="52"/>
        <v>0.50401074533115886</v>
      </c>
      <c r="N56" s="29">
        <f t="shared" si="52"/>
        <v>0.51364935709822734</v>
      </c>
      <c r="O56" s="29">
        <f t="shared" si="52"/>
        <v>0.35402000267272765</v>
      </c>
      <c r="P56" s="204">
        <f t="shared" si="52"/>
        <v>0.34897257484353061</v>
      </c>
      <c r="Q56" s="205">
        <f t="shared" si="52"/>
        <v>0.48606011455398668</v>
      </c>
      <c r="S56" s="114">
        <f t="shared" si="51"/>
        <v>0.77214086345557731</v>
      </c>
      <c r="T56" s="119">
        <f t="shared" ref="T56:T96" si="53">(Q56-P56)*100</f>
        <v>13.708753971045606</v>
      </c>
    </row>
    <row r="57" spans="1:20" ht="19.5" customHeight="1" thickBot="1" x14ac:dyDescent="0.3">
      <c r="A57" s="35"/>
      <c r="B57" t="s">
        <v>41</v>
      </c>
      <c r="C57" s="22">
        <v>43263427</v>
      </c>
      <c r="D57" s="23">
        <v>45322865</v>
      </c>
      <c r="E57" s="23">
        <v>48266368</v>
      </c>
      <c r="F57" s="49">
        <v>50700345</v>
      </c>
      <c r="G57" s="49">
        <v>53931412</v>
      </c>
      <c r="H57" s="23">
        <v>56337681</v>
      </c>
      <c r="I57" s="180">
        <v>56586334</v>
      </c>
      <c r="K57" s="90">
        <f t="shared" ref="K57:Q57" si="54">C57/C55</f>
        <v>0.52452109173993455</v>
      </c>
      <c r="L57" s="29">
        <f t="shared" si="54"/>
        <v>0.48505991117243685</v>
      </c>
      <c r="M57" s="29">
        <f t="shared" si="54"/>
        <v>0.4959892546688412</v>
      </c>
      <c r="N57" s="29">
        <f t="shared" si="54"/>
        <v>0.48635064290177266</v>
      </c>
      <c r="O57" s="29">
        <f t="shared" si="54"/>
        <v>0.64597999732727229</v>
      </c>
      <c r="P57" s="204">
        <f t="shared" si="54"/>
        <v>0.65102742515646939</v>
      </c>
      <c r="Q57" s="205">
        <f t="shared" si="54"/>
        <v>0.51393988544601332</v>
      </c>
      <c r="S57" s="114">
        <f t="shared" si="51"/>
        <v>4.4136179478171987E-3</v>
      </c>
      <c r="T57" s="117">
        <f t="shared" si="53"/>
        <v>-13.708753971045606</v>
      </c>
    </row>
    <row r="58" spans="1:20" ht="19.5" customHeight="1" thickBot="1" x14ac:dyDescent="0.3">
      <c r="A58" s="17" t="s">
        <v>21</v>
      </c>
      <c r="B58" s="18"/>
      <c r="C58" s="24">
        <v>2459083</v>
      </c>
      <c r="D58" s="25">
        <v>3643226</v>
      </c>
      <c r="E58" s="25">
        <v>2343015</v>
      </c>
      <c r="F58" s="50">
        <v>2552109</v>
      </c>
      <c r="G58" s="50">
        <v>1732037</v>
      </c>
      <c r="H58" s="25">
        <v>1838804</v>
      </c>
      <c r="I58" s="179">
        <v>2591105</v>
      </c>
      <c r="K58" s="155">
        <f t="shared" ref="K58:Q58" si="55">C58/C94</f>
        <v>4.7107961053525198E-3</v>
      </c>
      <c r="L58" s="32">
        <f t="shared" si="55"/>
        <v>6.3061223706290968E-3</v>
      </c>
      <c r="M58" s="32">
        <f t="shared" si="55"/>
        <v>3.7587114136593655E-3</v>
      </c>
      <c r="N58" s="32">
        <f t="shared" si="55"/>
        <v>3.7337344090127515E-3</v>
      </c>
      <c r="O58" s="32">
        <f t="shared" si="55"/>
        <v>3.210158363978555E-3</v>
      </c>
      <c r="P58" s="202">
        <f t="shared" si="55"/>
        <v>3.1686387580253427E-3</v>
      </c>
      <c r="Q58" s="203">
        <f t="shared" si="55"/>
        <v>3.5418943493461187E-3</v>
      </c>
      <c r="S58" s="113">
        <f t="shared" si="51"/>
        <v>0.40912517049125408</v>
      </c>
      <c r="T58" s="112">
        <f t="shared" si="53"/>
        <v>3.7325559132077607E-2</v>
      </c>
    </row>
    <row r="59" spans="1:20" ht="19.5" customHeight="1" x14ac:dyDescent="0.25">
      <c r="A59" s="35"/>
      <c r="B59" t="s">
        <v>42</v>
      </c>
      <c r="C59" s="22">
        <v>1924359</v>
      </c>
      <c r="D59" s="23">
        <v>2915898</v>
      </c>
      <c r="E59" s="23">
        <v>1715135</v>
      </c>
      <c r="F59" s="49">
        <v>1891261</v>
      </c>
      <c r="G59" s="49">
        <v>999405</v>
      </c>
      <c r="H59" s="23">
        <v>873317</v>
      </c>
      <c r="I59" s="180">
        <v>1566207</v>
      </c>
      <c r="K59" s="90">
        <f t="shared" ref="K59:Q59" si="56">C59/C58</f>
        <v>0.78255146328936442</v>
      </c>
      <c r="L59" s="29">
        <f t="shared" si="56"/>
        <v>0.80036154770524803</v>
      </c>
      <c r="M59" s="29">
        <f t="shared" si="56"/>
        <v>0.73202049496055299</v>
      </c>
      <c r="N59" s="29">
        <f t="shared" si="56"/>
        <v>0.74105808176688381</v>
      </c>
      <c r="O59" s="29">
        <f t="shared" si="56"/>
        <v>0.57701134560058476</v>
      </c>
      <c r="P59" s="204">
        <f t="shared" si="56"/>
        <v>0.47493751373175175</v>
      </c>
      <c r="Q59" s="205">
        <f t="shared" si="56"/>
        <v>0.60445524206853829</v>
      </c>
      <c r="S59" s="114">
        <f t="shared" si="51"/>
        <v>0.79340033458641024</v>
      </c>
      <c r="T59" s="119">
        <f t="shared" si="53"/>
        <v>12.951772833678653</v>
      </c>
    </row>
    <row r="60" spans="1:20" ht="19.5" customHeight="1" thickBot="1" x14ac:dyDescent="0.3">
      <c r="A60" s="35"/>
      <c r="B60" t="s">
        <v>41</v>
      </c>
      <c r="C60" s="22">
        <v>534724</v>
      </c>
      <c r="D60" s="23">
        <v>727328</v>
      </c>
      <c r="E60" s="23">
        <v>627880</v>
      </c>
      <c r="F60" s="49">
        <v>660848</v>
      </c>
      <c r="G60" s="49">
        <v>732632</v>
      </c>
      <c r="H60" s="23">
        <v>965487</v>
      </c>
      <c r="I60" s="180">
        <v>1024898</v>
      </c>
      <c r="K60" s="90">
        <f t="shared" ref="K60:Q60" si="57">C60/C58</f>
        <v>0.21744853671063563</v>
      </c>
      <c r="L60" s="29">
        <f t="shared" si="57"/>
        <v>0.19963845229475197</v>
      </c>
      <c r="M60" s="29">
        <f t="shared" si="57"/>
        <v>0.26797950503944706</v>
      </c>
      <c r="N60" s="29">
        <f t="shared" si="57"/>
        <v>0.25894191823311624</v>
      </c>
      <c r="O60" s="29">
        <f t="shared" si="57"/>
        <v>0.42298865439941524</v>
      </c>
      <c r="P60" s="204">
        <f t="shared" si="57"/>
        <v>0.52506248626824825</v>
      </c>
      <c r="Q60" s="205">
        <f t="shared" si="57"/>
        <v>0.39554475793146165</v>
      </c>
      <c r="S60" s="114">
        <f t="shared" si="51"/>
        <v>6.1534748784810155E-2</v>
      </c>
      <c r="T60" s="117">
        <f t="shared" si="53"/>
        <v>-12.95177283367866</v>
      </c>
    </row>
    <row r="61" spans="1:20" ht="19.5" customHeight="1" thickBot="1" x14ac:dyDescent="0.3">
      <c r="A61" s="17" t="s">
        <v>15</v>
      </c>
      <c r="B61" s="18"/>
      <c r="C61" s="24">
        <v>83753681</v>
      </c>
      <c r="D61" s="25">
        <v>105319161</v>
      </c>
      <c r="E61" s="25">
        <v>111596848</v>
      </c>
      <c r="F61" s="50">
        <v>124026618</v>
      </c>
      <c r="G61" s="50">
        <v>101902062</v>
      </c>
      <c r="H61" s="25">
        <v>115712033</v>
      </c>
      <c r="I61" s="179">
        <v>155150040</v>
      </c>
      <c r="K61" s="155">
        <f t="shared" ref="K61:Q61" si="58">C61/C94</f>
        <v>0.16044456989200337</v>
      </c>
      <c r="L61" s="32">
        <f t="shared" si="58"/>
        <v>0.18229874216916203</v>
      </c>
      <c r="M61" s="32">
        <f t="shared" si="58"/>
        <v>0.17902589027642132</v>
      </c>
      <c r="N61" s="32">
        <f t="shared" si="58"/>
        <v>0.18145089071825707</v>
      </c>
      <c r="O61" s="32">
        <f t="shared" si="58"/>
        <v>0.18886533984895315</v>
      </c>
      <c r="P61" s="202">
        <f t="shared" si="58"/>
        <v>0.19939571185058735</v>
      </c>
      <c r="Q61" s="203">
        <f t="shared" si="58"/>
        <v>0.21208135138360826</v>
      </c>
      <c r="S61" s="113">
        <f t="shared" si="51"/>
        <v>0.34082891793976172</v>
      </c>
      <c r="T61" s="112">
        <f t="shared" si="53"/>
        <v>1.2685639533020905</v>
      </c>
    </row>
    <row r="62" spans="1:20" ht="19.5" customHeight="1" x14ac:dyDescent="0.25">
      <c r="A62" s="35"/>
      <c r="B62" t="s">
        <v>42</v>
      </c>
      <c r="C62" s="22">
        <v>45568148</v>
      </c>
      <c r="D62" s="23">
        <v>61332118</v>
      </c>
      <c r="E62" s="23">
        <v>64429780</v>
      </c>
      <c r="F62" s="49">
        <v>74767147</v>
      </c>
      <c r="G62" s="49">
        <v>44240397</v>
      </c>
      <c r="H62" s="23">
        <v>46662195</v>
      </c>
      <c r="I62" s="180">
        <v>83778247</v>
      </c>
      <c r="K62" s="90">
        <f t="shared" ref="K62:Q62" si="59">C62/C61</f>
        <v>0.54407337630927533</v>
      </c>
      <c r="L62" s="29">
        <f t="shared" si="59"/>
        <v>0.58234529612327623</v>
      </c>
      <c r="M62" s="29">
        <f t="shared" si="59"/>
        <v>0.57734408412682048</v>
      </c>
      <c r="N62" s="29">
        <f t="shared" si="59"/>
        <v>0.60283145832453477</v>
      </c>
      <c r="O62" s="29">
        <f t="shared" si="59"/>
        <v>0.43414623935676588</v>
      </c>
      <c r="P62" s="204">
        <f t="shared" si="59"/>
        <v>0.40326138768990427</v>
      </c>
      <c r="Q62" s="205">
        <f t="shared" si="59"/>
        <v>0.53998211666590612</v>
      </c>
      <c r="S62" s="114">
        <f t="shared" si="51"/>
        <v>0.79542018972746564</v>
      </c>
      <c r="T62" s="119">
        <f t="shared" si="53"/>
        <v>13.672072897600184</v>
      </c>
    </row>
    <row r="63" spans="1:20" ht="19.5" customHeight="1" thickBot="1" x14ac:dyDescent="0.3">
      <c r="A63" s="35"/>
      <c r="B63" t="s">
        <v>41</v>
      </c>
      <c r="C63" s="22">
        <v>38185533</v>
      </c>
      <c r="D63" s="23">
        <v>43987043</v>
      </c>
      <c r="E63" s="23">
        <v>47167068</v>
      </c>
      <c r="F63" s="49">
        <v>49259471</v>
      </c>
      <c r="G63" s="49">
        <v>57661665</v>
      </c>
      <c r="H63" s="23">
        <v>69049838</v>
      </c>
      <c r="I63" s="180">
        <v>71371793</v>
      </c>
      <c r="K63" s="90">
        <f t="shared" ref="K63:Q63" si="60">C63/C61</f>
        <v>0.45592662369072473</v>
      </c>
      <c r="L63" s="29">
        <f t="shared" si="60"/>
        <v>0.41765470387672382</v>
      </c>
      <c r="M63" s="29">
        <f t="shared" si="60"/>
        <v>0.42265591587317952</v>
      </c>
      <c r="N63" s="29">
        <f t="shared" si="60"/>
        <v>0.39716854167546517</v>
      </c>
      <c r="O63" s="29">
        <f t="shared" si="60"/>
        <v>0.56585376064323412</v>
      </c>
      <c r="P63" s="204">
        <f t="shared" si="60"/>
        <v>0.59673861231009573</v>
      </c>
      <c r="Q63" s="205">
        <f t="shared" si="60"/>
        <v>0.46001788333409388</v>
      </c>
      <c r="S63" s="114">
        <f t="shared" si="51"/>
        <v>3.3627233129786632E-2</v>
      </c>
      <c r="T63" s="117">
        <f t="shared" si="53"/>
        <v>-13.672072897600184</v>
      </c>
    </row>
    <row r="64" spans="1:20" ht="19.5" customHeight="1" thickBot="1" x14ac:dyDescent="0.3">
      <c r="A64" s="17" t="s">
        <v>8</v>
      </c>
      <c r="B64" s="18"/>
      <c r="C64" s="24">
        <v>379930</v>
      </c>
      <c r="D64" s="25">
        <v>237175</v>
      </c>
      <c r="E64" s="25">
        <v>674966</v>
      </c>
      <c r="F64" s="50">
        <v>662159</v>
      </c>
      <c r="G64" s="50">
        <v>179299</v>
      </c>
      <c r="H64" s="25">
        <v>218362</v>
      </c>
      <c r="I64" s="179">
        <v>222575</v>
      </c>
      <c r="K64" s="155">
        <f t="shared" ref="K64:Q64" si="61">C64/C94</f>
        <v>7.2782120990083816E-4</v>
      </c>
      <c r="L64" s="32">
        <f t="shared" si="61"/>
        <v>4.1053027543554974E-4</v>
      </c>
      <c r="M64" s="32">
        <f t="shared" si="61"/>
        <v>1.0827939249351828E-3</v>
      </c>
      <c r="N64" s="32">
        <f t="shared" si="61"/>
        <v>9.6873834249927202E-4</v>
      </c>
      <c r="O64" s="32">
        <f t="shared" si="61"/>
        <v>3.323128688954052E-4</v>
      </c>
      <c r="P64" s="202">
        <f t="shared" si="61"/>
        <v>3.7628278842113125E-4</v>
      </c>
      <c r="Q64" s="203">
        <f t="shared" si="61"/>
        <v>3.0424746770420821E-4</v>
      </c>
      <c r="S64" s="113">
        <f t="shared" si="51"/>
        <v>1.9293649994046584E-2</v>
      </c>
      <c r="T64" s="112">
        <f t="shared" si="53"/>
        <v>-7.2035320716923043E-3</v>
      </c>
    </row>
    <row r="65" spans="1:20" ht="19.5" customHeight="1" x14ac:dyDescent="0.25">
      <c r="A65" s="35"/>
      <c r="B65" t="s">
        <v>42</v>
      </c>
      <c r="C65" s="22">
        <v>253854</v>
      </c>
      <c r="D65" s="23">
        <v>145443</v>
      </c>
      <c r="E65" s="23">
        <v>425755</v>
      </c>
      <c r="F65" s="49">
        <v>319658</v>
      </c>
      <c r="G65" s="49">
        <v>70775</v>
      </c>
      <c r="H65" s="23">
        <v>25028</v>
      </c>
      <c r="I65" s="180">
        <v>23828</v>
      </c>
      <c r="K65" s="90">
        <f t="shared" ref="K65:Q65" si="62">C65/C64</f>
        <v>0.66815992419656256</v>
      </c>
      <c r="L65" s="29">
        <f t="shared" si="62"/>
        <v>0.61323073679772322</v>
      </c>
      <c r="M65" s="29">
        <f t="shared" si="62"/>
        <v>0.63077992076637934</v>
      </c>
      <c r="N65" s="29">
        <f t="shared" si="62"/>
        <v>0.48275112170943835</v>
      </c>
      <c r="O65" s="29">
        <f t="shared" si="62"/>
        <v>0.39473170514057526</v>
      </c>
      <c r="P65" s="204">
        <f t="shared" si="62"/>
        <v>0.11461701211749296</v>
      </c>
      <c r="Q65" s="205">
        <f t="shared" si="62"/>
        <v>0.10705604852296978</v>
      </c>
      <c r="S65" s="114">
        <f t="shared" si="51"/>
        <v>-4.7946300143838903E-2</v>
      </c>
      <c r="T65" s="119">
        <f t="shared" si="53"/>
        <v>-0.75609635945231846</v>
      </c>
    </row>
    <row r="66" spans="1:20" ht="19.5" customHeight="1" thickBot="1" x14ac:dyDescent="0.3">
      <c r="A66" s="219"/>
      <c r="B66" t="s">
        <v>41</v>
      </c>
      <c r="C66" s="22">
        <v>126076</v>
      </c>
      <c r="D66" s="23">
        <v>91732</v>
      </c>
      <c r="E66" s="23">
        <v>249211</v>
      </c>
      <c r="F66" s="49">
        <v>342501</v>
      </c>
      <c r="G66" s="49">
        <v>108524</v>
      </c>
      <c r="H66" s="23">
        <v>193334</v>
      </c>
      <c r="I66" s="180">
        <v>198747</v>
      </c>
      <c r="K66" s="90">
        <f t="shared" ref="K66:Q66" si="63">C66/C64</f>
        <v>0.3318400758034375</v>
      </c>
      <c r="L66" s="29">
        <f t="shared" si="63"/>
        <v>0.38676926320227678</v>
      </c>
      <c r="M66" s="29">
        <f t="shared" si="63"/>
        <v>0.36922007923362066</v>
      </c>
      <c r="N66" s="29">
        <f t="shared" si="63"/>
        <v>0.51724887829056165</v>
      </c>
      <c r="O66" s="29">
        <f t="shared" si="63"/>
        <v>0.60526829485942479</v>
      </c>
      <c r="P66" s="204">
        <f t="shared" si="63"/>
        <v>0.88538298788250702</v>
      </c>
      <c r="Q66" s="205">
        <f t="shared" si="63"/>
        <v>0.89294395147703021</v>
      </c>
      <c r="S66" s="114">
        <f t="shared" si="51"/>
        <v>2.7998179316623045E-2</v>
      </c>
      <c r="T66" s="117">
        <f t="shared" si="53"/>
        <v>0.75609635945231846</v>
      </c>
    </row>
    <row r="67" spans="1:20" ht="19.5" customHeight="1" thickBot="1" x14ac:dyDescent="0.3">
      <c r="A67" s="17" t="s">
        <v>19</v>
      </c>
      <c r="B67" s="18"/>
      <c r="C67" s="24">
        <v>339653</v>
      </c>
      <c r="D67" s="25">
        <v>184063</v>
      </c>
      <c r="E67" s="25">
        <v>176558</v>
      </c>
      <c r="F67" s="50">
        <v>239017</v>
      </c>
      <c r="G67" s="50">
        <v>451176</v>
      </c>
      <c r="H67" s="25">
        <v>229205</v>
      </c>
      <c r="I67" s="179">
        <v>316641</v>
      </c>
      <c r="K67" s="155">
        <f t="shared" ref="K67:Q67" si="64">C67/C94</f>
        <v>6.506636943817266E-4</v>
      </c>
      <c r="L67" s="32">
        <f t="shared" si="64"/>
        <v>3.185978036786912E-4</v>
      </c>
      <c r="M67" s="32">
        <f t="shared" si="64"/>
        <v>2.8323786649802506E-4</v>
      </c>
      <c r="N67" s="32">
        <f t="shared" si="64"/>
        <v>3.4968177191452277E-4</v>
      </c>
      <c r="O67" s="32">
        <f t="shared" si="64"/>
        <v>8.3620985580930925E-4</v>
      </c>
      <c r="P67" s="202">
        <f t="shared" si="64"/>
        <v>3.9496751504412576E-4</v>
      </c>
      <c r="Q67" s="203">
        <f t="shared" si="64"/>
        <v>4.3283038266349853E-4</v>
      </c>
      <c r="S67" s="113">
        <f t="shared" si="51"/>
        <v>0.38147509871076113</v>
      </c>
      <c r="T67" s="112">
        <f t="shared" si="53"/>
        <v>3.7862867619372774E-3</v>
      </c>
    </row>
    <row r="68" spans="1:20" ht="19.5" customHeight="1" x14ac:dyDescent="0.25">
      <c r="A68" s="35"/>
      <c r="B68" t="s">
        <v>42</v>
      </c>
      <c r="C68" s="22">
        <v>297926</v>
      </c>
      <c r="D68" s="23">
        <v>132592</v>
      </c>
      <c r="E68" s="23">
        <v>130092</v>
      </c>
      <c r="F68" s="49">
        <v>197628</v>
      </c>
      <c r="G68" s="49">
        <v>411712</v>
      </c>
      <c r="H68" s="23">
        <v>184114</v>
      </c>
      <c r="I68" s="180">
        <v>275503</v>
      </c>
      <c r="K68" s="90">
        <f t="shared" ref="K68:Q68" si="65">C68/C67</f>
        <v>0.8771481482571919</v>
      </c>
      <c r="L68" s="29">
        <f t="shared" si="65"/>
        <v>0.72036204995028874</v>
      </c>
      <c r="M68" s="29">
        <f t="shared" si="65"/>
        <v>0.73682302699396229</v>
      </c>
      <c r="N68" s="29">
        <f t="shared" si="65"/>
        <v>0.82683658484542943</v>
      </c>
      <c r="O68" s="29">
        <f t="shared" si="65"/>
        <v>0.91253080837633205</v>
      </c>
      <c r="P68" s="204">
        <f t="shared" si="65"/>
        <v>0.80327217992626687</v>
      </c>
      <c r="Q68" s="205">
        <f t="shared" si="65"/>
        <v>0.87007999595756713</v>
      </c>
      <c r="S68" s="114">
        <f t="shared" si="51"/>
        <v>0.49637181311578693</v>
      </c>
      <c r="T68" s="119">
        <f t="shared" si="53"/>
        <v>6.6807816031300256</v>
      </c>
    </row>
    <row r="69" spans="1:20" ht="19.5" customHeight="1" thickBot="1" x14ac:dyDescent="0.3">
      <c r="A69" s="219"/>
      <c r="B69" t="s">
        <v>41</v>
      </c>
      <c r="C69" s="22">
        <v>41727</v>
      </c>
      <c r="D69" s="23">
        <v>51471</v>
      </c>
      <c r="E69" s="23">
        <v>46466</v>
      </c>
      <c r="F69" s="49">
        <v>41389</v>
      </c>
      <c r="G69" s="49">
        <v>39464</v>
      </c>
      <c r="H69" s="23">
        <v>45091</v>
      </c>
      <c r="I69" s="180">
        <v>41138</v>
      </c>
      <c r="K69" s="90">
        <f t="shared" ref="K69:Q69" si="66">C69/C67</f>
        <v>0.1228518517428081</v>
      </c>
      <c r="L69" s="29">
        <f t="shared" si="66"/>
        <v>0.27963795004971126</v>
      </c>
      <c r="M69" s="29">
        <f t="shared" si="66"/>
        <v>0.26317697300603765</v>
      </c>
      <c r="N69" s="29">
        <f t="shared" si="66"/>
        <v>0.17316341515457059</v>
      </c>
      <c r="O69" s="29">
        <f t="shared" si="66"/>
        <v>8.7469191623667925E-2</v>
      </c>
      <c r="P69" s="204">
        <f t="shared" si="66"/>
        <v>0.19672782007373313</v>
      </c>
      <c r="Q69" s="205">
        <f t="shared" si="66"/>
        <v>0.12992000404243292</v>
      </c>
      <c r="S69" s="114">
        <f t="shared" si="51"/>
        <v>-8.7667161961367007E-2</v>
      </c>
      <c r="T69" s="117">
        <f t="shared" si="53"/>
        <v>-6.6807816031300202</v>
      </c>
    </row>
    <row r="70" spans="1:20" ht="19.5" customHeight="1" thickBot="1" x14ac:dyDescent="0.3">
      <c r="A70" s="17" t="s">
        <v>25</v>
      </c>
      <c r="B70" s="18"/>
      <c r="C70" s="24">
        <v>2716697</v>
      </c>
      <c r="D70" s="25">
        <v>2538731</v>
      </c>
      <c r="E70" s="25">
        <v>3441297</v>
      </c>
      <c r="F70" s="50">
        <v>3002154</v>
      </c>
      <c r="G70" s="50">
        <v>2009575</v>
      </c>
      <c r="H70" s="25">
        <v>2068469</v>
      </c>
      <c r="I70" s="179">
        <v>2556411</v>
      </c>
      <c r="K70" s="155">
        <f t="shared" ref="K70:Q70" si="67">C70/C94</f>
        <v>5.2042999959834111E-3</v>
      </c>
      <c r="L70" s="32">
        <f t="shared" si="67"/>
        <v>4.3943330312502102E-3</v>
      </c>
      <c r="M70" s="32">
        <f t="shared" si="67"/>
        <v>5.5205973123056114E-3</v>
      </c>
      <c r="N70" s="32">
        <f t="shared" si="67"/>
        <v>4.3921500574447521E-3</v>
      </c>
      <c r="O70" s="32">
        <f t="shared" si="67"/>
        <v>3.7245474515222275E-3</v>
      </c>
      <c r="P70" s="202">
        <f t="shared" si="67"/>
        <v>3.5643989479976781E-3</v>
      </c>
      <c r="Q70" s="203">
        <f t="shared" si="67"/>
        <v>3.4944696087214761E-3</v>
      </c>
      <c r="S70" s="113">
        <f t="shared" si="51"/>
        <v>0.23589524426036843</v>
      </c>
      <c r="T70" s="112">
        <f t="shared" si="53"/>
        <v>-6.9929339276202009E-3</v>
      </c>
    </row>
    <row r="71" spans="1:20" ht="19.5" customHeight="1" x14ac:dyDescent="0.25">
      <c r="A71" s="35"/>
      <c r="B71" t="s">
        <v>42</v>
      </c>
      <c r="C71" s="22">
        <v>450437</v>
      </c>
      <c r="D71" s="23">
        <v>664202</v>
      </c>
      <c r="E71" s="23">
        <v>1193621</v>
      </c>
      <c r="F71" s="49">
        <v>878489</v>
      </c>
      <c r="G71" s="49">
        <v>374089</v>
      </c>
      <c r="H71" s="23">
        <v>524405</v>
      </c>
      <c r="I71" s="180">
        <v>1050046</v>
      </c>
      <c r="K71" s="90">
        <f t="shared" ref="K71:Q71" si="68">C71/C70</f>
        <v>0.16580317937554317</v>
      </c>
      <c r="L71" s="29">
        <f t="shared" si="68"/>
        <v>0.26162756117130959</v>
      </c>
      <c r="M71" s="29">
        <f t="shared" si="68"/>
        <v>0.34685207350600661</v>
      </c>
      <c r="N71" s="29">
        <f t="shared" si="68"/>
        <v>0.29261956581840903</v>
      </c>
      <c r="O71" s="29">
        <f t="shared" si="68"/>
        <v>0.18615329111876888</v>
      </c>
      <c r="P71" s="204">
        <f t="shared" si="68"/>
        <v>0.25352325802320458</v>
      </c>
      <c r="Q71" s="205">
        <f t="shared" si="68"/>
        <v>0.41075007109576667</v>
      </c>
      <c r="S71" s="114">
        <f t="shared" si="51"/>
        <v>1.0023569569321422</v>
      </c>
      <c r="T71" s="119">
        <f t="shared" si="53"/>
        <v>15.722681307256209</v>
      </c>
    </row>
    <row r="72" spans="1:20" ht="19.5" customHeight="1" thickBot="1" x14ac:dyDescent="0.3">
      <c r="A72" s="219"/>
      <c r="B72" t="s">
        <v>41</v>
      </c>
      <c r="C72" s="22">
        <v>2266260</v>
      </c>
      <c r="D72" s="23">
        <v>1874529</v>
      </c>
      <c r="E72" s="23">
        <v>2247676</v>
      </c>
      <c r="F72" s="49">
        <v>2123665</v>
      </c>
      <c r="G72" s="49">
        <v>1635486</v>
      </c>
      <c r="H72" s="23">
        <v>1544064</v>
      </c>
      <c r="I72" s="180">
        <v>1506365</v>
      </c>
      <c r="K72" s="90">
        <f t="shared" ref="K72:Q72" si="69">C72/C70</f>
        <v>0.83419682062445688</v>
      </c>
      <c r="L72" s="29">
        <f t="shared" si="69"/>
        <v>0.73837243882869041</v>
      </c>
      <c r="M72" s="29">
        <f t="shared" si="69"/>
        <v>0.65314792649399345</v>
      </c>
      <c r="N72" s="29">
        <f t="shared" si="69"/>
        <v>0.70738043418159091</v>
      </c>
      <c r="O72" s="29">
        <f t="shared" si="69"/>
        <v>0.81384670888123112</v>
      </c>
      <c r="P72" s="204">
        <f t="shared" si="69"/>
        <v>0.74647674197679537</v>
      </c>
      <c r="Q72" s="205">
        <f t="shared" si="69"/>
        <v>0.58924992890423333</v>
      </c>
      <c r="S72" s="114">
        <f t="shared" si="51"/>
        <v>-2.4415438738290642E-2</v>
      </c>
      <c r="T72" s="117">
        <f t="shared" si="53"/>
        <v>-15.722681307256202</v>
      </c>
    </row>
    <row r="73" spans="1:20" ht="19.5" customHeight="1" thickBot="1" x14ac:dyDescent="0.3">
      <c r="A73" s="17" t="s">
        <v>26</v>
      </c>
      <c r="B73" s="18"/>
      <c r="C73" s="24">
        <v>33688126</v>
      </c>
      <c r="D73" s="25">
        <v>30997965</v>
      </c>
      <c r="E73" s="25">
        <v>30882257</v>
      </c>
      <c r="F73" s="50">
        <v>32577227</v>
      </c>
      <c r="G73" s="50">
        <v>24438871</v>
      </c>
      <c r="H73" s="25">
        <v>24185672</v>
      </c>
      <c r="I73" s="179">
        <v>35114031</v>
      </c>
      <c r="K73" s="155">
        <f t="shared" ref="K73:Q73" si="70">C73/C94</f>
        <v>6.4535395005953414E-2</v>
      </c>
      <c r="L73" s="32">
        <f t="shared" si="70"/>
        <v>5.3654909283826414E-2</v>
      </c>
      <c r="M73" s="32">
        <f t="shared" si="70"/>
        <v>4.9541932879414698E-2</v>
      </c>
      <c r="N73" s="32">
        <f t="shared" si="70"/>
        <v>4.7660469595976994E-2</v>
      </c>
      <c r="O73" s="32">
        <f t="shared" si="70"/>
        <v>4.5295017454501811E-2</v>
      </c>
      <c r="P73" s="202">
        <f t="shared" si="70"/>
        <v>4.167690394848407E-2</v>
      </c>
      <c r="Q73" s="203">
        <f t="shared" si="70"/>
        <v>4.799889930422134E-2</v>
      </c>
      <c r="S73" s="113">
        <f t="shared" si="51"/>
        <v>0.451852609263865</v>
      </c>
      <c r="T73" s="112">
        <f t="shared" si="53"/>
        <v>0.63219953557372699</v>
      </c>
    </row>
    <row r="74" spans="1:20" ht="19.5" customHeight="1" x14ac:dyDescent="0.25">
      <c r="A74" s="35"/>
      <c r="B74" t="s">
        <v>42</v>
      </c>
      <c r="C74" s="22">
        <v>22521987</v>
      </c>
      <c r="D74" s="23">
        <v>17563156</v>
      </c>
      <c r="E74" s="23">
        <v>16636857</v>
      </c>
      <c r="F74" s="49">
        <v>17822821</v>
      </c>
      <c r="G74" s="49">
        <v>9399875</v>
      </c>
      <c r="H74" s="23">
        <v>8065813</v>
      </c>
      <c r="I74" s="180">
        <v>18706329</v>
      </c>
      <c r="K74" s="90">
        <f t="shared" ref="K74:Q74" si="71">C74/C73</f>
        <v>0.66854377711600821</v>
      </c>
      <c r="L74" s="29">
        <f t="shared" si="71"/>
        <v>0.56659061328703353</v>
      </c>
      <c r="M74" s="29">
        <f t="shared" si="71"/>
        <v>0.53871894790591246</v>
      </c>
      <c r="N74" s="29">
        <f t="shared" si="71"/>
        <v>0.54709447799224897</v>
      </c>
      <c r="O74" s="29">
        <f t="shared" si="71"/>
        <v>0.38462803785002997</v>
      </c>
      <c r="P74" s="204">
        <f t="shared" si="71"/>
        <v>0.33349550924200078</v>
      </c>
      <c r="Q74" s="205">
        <f t="shared" si="71"/>
        <v>0.53273089039535226</v>
      </c>
      <c r="S74" s="114">
        <f t="shared" si="51"/>
        <v>1.3192118389057619</v>
      </c>
      <c r="T74" s="119">
        <f t="shared" si="53"/>
        <v>19.923538115335148</v>
      </c>
    </row>
    <row r="75" spans="1:20" ht="19.5" customHeight="1" thickBot="1" x14ac:dyDescent="0.3">
      <c r="A75" s="219"/>
      <c r="B75" t="s">
        <v>41</v>
      </c>
      <c r="C75" s="22">
        <v>11166139</v>
      </c>
      <c r="D75" s="23">
        <v>13434809</v>
      </c>
      <c r="E75" s="23">
        <v>14245400</v>
      </c>
      <c r="F75" s="49">
        <v>14754406</v>
      </c>
      <c r="G75" s="49">
        <v>15038996</v>
      </c>
      <c r="H75" s="23">
        <v>16119859</v>
      </c>
      <c r="I75" s="180">
        <v>16407702</v>
      </c>
      <c r="K75" s="90">
        <f t="shared" ref="K75:Q75" si="72">C75/C73</f>
        <v>0.33145622288399185</v>
      </c>
      <c r="L75" s="29">
        <f t="shared" si="72"/>
        <v>0.43340938671296647</v>
      </c>
      <c r="M75" s="29">
        <f t="shared" si="72"/>
        <v>0.46128105209408754</v>
      </c>
      <c r="N75" s="29">
        <f t="shared" si="72"/>
        <v>0.45290552200775097</v>
      </c>
      <c r="O75" s="29">
        <f t="shared" si="72"/>
        <v>0.61537196214997003</v>
      </c>
      <c r="P75" s="204">
        <f t="shared" si="72"/>
        <v>0.66650449075799922</v>
      </c>
      <c r="Q75" s="205">
        <f t="shared" si="72"/>
        <v>0.46726910960464779</v>
      </c>
      <c r="S75" s="114">
        <f t="shared" si="51"/>
        <v>1.785642169698879E-2</v>
      </c>
      <c r="T75" s="117">
        <f t="shared" si="53"/>
        <v>-19.923538115335145</v>
      </c>
    </row>
    <row r="76" spans="1:20" ht="19.5" customHeight="1" thickBot="1" x14ac:dyDescent="0.3">
      <c r="A76" s="17" t="s">
        <v>103</v>
      </c>
      <c r="B76" s="18"/>
      <c r="C76" s="24">
        <v>1956143</v>
      </c>
      <c r="D76" s="25">
        <v>2271046</v>
      </c>
      <c r="E76" s="25">
        <v>3765263</v>
      </c>
      <c r="F76" s="50">
        <v>5572501</v>
      </c>
      <c r="G76" s="50">
        <v>5162818</v>
      </c>
      <c r="H76" s="25">
        <v>5170966</v>
      </c>
      <c r="I76" s="179">
        <v>6585094</v>
      </c>
      <c r="K76" s="155">
        <f t="shared" ref="K76:Q76" si="73">C76/C94</f>
        <v>3.7473280999106551E-3</v>
      </c>
      <c r="L76" s="32">
        <f t="shared" si="73"/>
        <v>3.9309924735187246E-3</v>
      </c>
      <c r="M76" s="32">
        <f t="shared" si="73"/>
        <v>6.0403100336657266E-3</v>
      </c>
      <c r="N76" s="32">
        <f t="shared" si="73"/>
        <v>8.152566652896865E-3</v>
      </c>
      <c r="O76" s="32">
        <f t="shared" si="73"/>
        <v>9.5687698267410189E-3</v>
      </c>
      <c r="P76" s="202">
        <f t="shared" si="73"/>
        <v>8.9106415278796831E-3</v>
      </c>
      <c r="Q76" s="203">
        <f t="shared" si="73"/>
        <v>9.0014519784080652E-3</v>
      </c>
      <c r="S76" s="113">
        <f t="shared" si="51"/>
        <v>0.27347462737136541</v>
      </c>
      <c r="T76" s="112">
        <f t="shared" si="53"/>
        <v>9.0810450528382158E-3</v>
      </c>
    </row>
    <row r="77" spans="1:20" ht="19.5" customHeight="1" x14ac:dyDescent="0.25">
      <c r="A77" s="35"/>
      <c r="B77" t="s">
        <v>42</v>
      </c>
      <c r="C77" s="22">
        <v>1028353</v>
      </c>
      <c r="D77" s="23">
        <v>1315033</v>
      </c>
      <c r="E77" s="23">
        <v>2781088</v>
      </c>
      <c r="F77" s="49">
        <v>4402111</v>
      </c>
      <c r="G77" s="49">
        <v>3599184</v>
      </c>
      <c r="H77" s="23">
        <v>2888827</v>
      </c>
      <c r="I77" s="180">
        <v>4061449</v>
      </c>
      <c r="K77" s="90">
        <f t="shared" ref="K77:Q77" si="74">C77/C76</f>
        <v>0.52570440913573291</v>
      </c>
      <c r="L77" s="29">
        <f t="shared" si="74"/>
        <v>0.57904287275554966</v>
      </c>
      <c r="M77" s="29">
        <f t="shared" si="74"/>
        <v>0.73861719619585675</v>
      </c>
      <c r="N77" s="29">
        <f t="shared" si="74"/>
        <v>0.78997042799992323</v>
      </c>
      <c r="O77" s="29">
        <f t="shared" si="74"/>
        <v>0.69713555658944393</v>
      </c>
      <c r="P77" s="204">
        <f t="shared" si="74"/>
        <v>0.55866292681096719</v>
      </c>
      <c r="Q77" s="205">
        <f t="shared" si="74"/>
        <v>0.61676401278402404</v>
      </c>
      <c r="S77" s="114">
        <f t="shared" si="51"/>
        <v>0.405916311360978</v>
      </c>
      <c r="T77" s="119">
        <f t="shared" si="53"/>
        <v>5.8101085973056854</v>
      </c>
    </row>
    <row r="78" spans="1:20" ht="19.5" customHeight="1" thickBot="1" x14ac:dyDescent="0.3">
      <c r="A78" s="219"/>
      <c r="B78" t="s">
        <v>41</v>
      </c>
      <c r="C78" s="22">
        <v>927790</v>
      </c>
      <c r="D78" s="23">
        <v>956013</v>
      </c>
      <c r="E78" s="23">
        <v>984175</v>
      </c>
      <c r="F78" s="49">
        <v>1170390</v>
      </c>
      <c r="G78" s="49">
        <v>1563634</v>
      </c>
      <c r="H78" s="23">
        <v>2282139</v>
      </c>
      <c r="I78" s="180">
        <v>2523645</v>
      </c>
      <c r="K78" s="90">
        <f t="shared" ref="K78:Q78" si="75">C78/C76</f>
        <v>0.47429559086426709</v>
      </c>
      <c r="L78" s="29">
        <f t="shared" si="75"/>
        <v>0.42095712724445034</v>
      </c>
      <c r="M78" s="29">
        <f t="shared" si="75"/>
        <v>0.2613828038041433</v>
      </c>
      <c r="N78" s="29">
        <f t="shared" si="75"/>
        <v>0.2100295720000768</v>
      </c>
      <c r="O78" s="29">
        <f t="shared" si="75"/>
        <v>0.30286444341055602</v>
      </c>
      <c r="P78" s="204">
        <f t="shared" si="75"/>
        <v>0.44133707318903276</v>
      </c>
      <c r="Q78" s="205">
        <f t="shared" si="75"/>
        <v>0.38323598721597596</v>
      </c>
      <c r="S78" s="114">
        <f t="shared" si="51"/>
        <v>0.10582440421026064</v>
      </c>
      <c r="T78" s="117">
        <f t="shared" si="53"/>
        <v>-5.8101085973056801</v>
      </c>
    </row>
    <row r="79" spans="1:20" ht="19.5" customHeight="1" thickBot="1" x14ac:dyDescent="0.3">
      <c r="A79" s="17" t="s">
        <v>9</v>
      </c>
      <c r="B79" s="18"/>
      <c r="C79" s="24">
        <v>16722680</v>
      </c>
      <c r="D79" s="25">
        <v>20815998</v>
      </c>
      <c r="E79" s="25">
        <v>25150475</v>
      </c>
      <c r="F79" s="50">
        <v>23464977</v>
      </c>
      <c r="G79" s="50">
        <v>18127837</v>
      </c>
      <c r="H79" s="25">
        <v>23301790</v>
      </c>
      <c r="I79" s="179">
        <v>30672269</v>
      </c>
      <c r="K79" s="155">
        <f t="shared" ref="K79:Q79" si="76">C79/C94</f>
        <v>3.2035167505552464E-2</v>
      </c>
      <c r="L79" s="32">
        <f t="shared" si="76"/>
        <v>3.6030767966294307E-2</v>
      </c>
      <c r="M79" s="32">
        <f t="shared" si="76"/>
        <v>4.0346893827591594E-2</v>
      </c>
      <c r="N79" s="32">
        <f t="shared" si="76"/>
        <v>3.4329251623497592E-2</v>
      </c>
      <c r="O79" s="32">
        <f t="shared" si="76"/>
        <v>3.3598143438269459E-2</v>
      </c>
      <c r="P79" s="202">
        <f t="shared" si="76"/>
        <v>4.0153792859580109E-2</v>
      </c>
      <c r="Q79" s="203">
        <f t="shared" si="76"/>
        <v>4.1927261246736097E-2</v>
      </c>
      <c r="S79" s="113">
        <f t="shared" si="51"/>
        <v>0.31630527096845351</v>
      </c>
      <c r="T79" s="112">
        <f t="shared" si="53"/>
        <v>0.17734683871559881</v>
      </c>
    </row>
    <row r="80" spans="1:20" ht="19.5" customHeight="1" x14ac:dyDescent="0.25">
      <c r="A80" s="35"/>
      <c r="B80" t="s">
        <v>42</v>
      </c>
      <c r="C80" s="22">
        <v>7851825</v>
      </c>
      <c r="D80" s="23">
        <v>8951873</v>
      </c>
      <c r="E80" s="23">
        <v>10247540</v>
      </c>
      <c r="F80" s="49">
        <v>8485256</v>
      </c>
      <c r="G80" s="49">
        <v>3393417</v>
      </c>
      <c r="H80" s="23">
        <v>7405766</v>
      </c>
      <c r="I80" s="180">
        <v>15105832</v>
      </c>
      <c r="K80" s="90">
        <f t="shared" ref="K80:Q80" si="77">C80/C79</f>
        <v>0.46953149853970777</v>
      </c>
      <c r="L80" s="29">
        <f t="shared" si="77"/>
        <v>0.43004774500843052</v>
      </c>
      <c r="M80" s="29">
        <f t="shared" si="77"/>
        <v>0.40744916348498389</v>
      </c>
      <c r="N80" s="29">
        <f t="shared" si="77"/>
        <v>0.36161365084653607</v>
      </c>
      <c r="O80" s="29">
        <f t="shared" si="77"/>
        <v>0.18719370656300582</v>
      </c>
      <c r="P80" s="204">
        <f t="shared" si="77"/>
        <v>0.31781961814950699</v>
      </c>
      <c r="Q80" s="205">
        <f t="shared" si="77"/>
        <v>0.49249150755687493</v>
      </c>
      <c r="S80" s="114">
        <f t="shared" si="51"/>
        <v>1.0397393058327795</v>
      </c>
      <c r="T80" s="119">
        <f t="shared" si="53"/>
        <v>17.467188940736794</v>
      </c>
    </row>
    <row r="81" spans="1:20" ht="19.5" customHeight="1" thickBot="1" x14ac:dyDescent="0.3">
      <c r="A81" s="219"/>
      <c r="B81" t="s">
        <v>41</v>
      </c>
      <c r="C81" s="22">
        <v>8870855</v>
      </c>
      <c r="D81" s="23">
        <v>11864125</v>
      </c>
      <c r="E81" s="23">
        <v>14902935</v>
      </c>
      <c r="F81" s="49">
        <v>14979721</v>
      </c>
      <c r="G81" s="49">
        <v>14734420</v>
      </c>
      <c r="H81" s="23">
        <v>15896024</v>
      </c>
      <c r="I81" s="180">
        <v>15566437</v>
      </c>
      <c r="K81" s="90">
        <f t="shared" ref="K81:Q81" si="78">C81/C79</f>
        <v>0.53046850146029223</v>
      </c>
      <c r="L81" s="29">
        <f t="shared" si="78"/>
        <v>0.56995225499156943</v>
      </c>
      <c r="M81" s="29">
        <f t="shared" si="78"/>
        <v>0.59255083651501617</v>
      </c>
      <c r="N81" s="29">
        <f t="shared" si="78"/>
        <v>0.63838634915346393</v>
      </c>
      <c r="O81" s="29">
        <f t="shared" si="78"/>
        <v>0.81280629343699418</v>
      </c>
      <c r="P81" s="204">
        <f t="shared" si="78"/>
        <v>0.68218038185049301</v>
      </c>
      <c r="Q81" s="205">
        <f t="shared" si="78"/>
        <v>0.50750849244312513</v>
      </c>
      <c r="S81" s="114">
        <f t="shared" si="51"/>
        <v>-2.073392692411637E-2</v>
      </c>
      <c r="T81" s="117">
        <f t="shared" si="53"/>
        <v>-17.46718894073679</v>
      </c>
    </row>
    <row r="82" spans="1:20" ht="19.5" customHeight="1" thickBot="1" x14ac:dyDescent="0.3">
      <c r="A82" s="17" t="s">
        <v>12</v>
      </c>
      <c r="B82" s="18"/>
      <c r="C82" s="24">
        <v>18206393</v>
      </c>
      <c r="D82" s="25">
        <v>19612202</v>
      </c>
      <c r="E82" s="25">
        <v>19393201</v>
      </c>
      <c r="F82" s="50">
        <v>33027238</v>
      </c>
      <c r="G82" s="50">
        <v>27580400</v>
      </c>
      <c r="H82" s="25">
        <v>27639760</v>
      </c>
      <c r="I82" s="179">
        <v>35591578</v>
      </c>
      <c r="K82" s="155">
        <f t="shared" ref="K82:Q82" si="79">C82/C94</f>
        <v>3.487747474848038E-2</v>
      </c>
      <c r="L82" s="32">
        <f t="shared" si="79"/>
        <v>3.3947096822842374E-2</v>
      </c>
      <c r="M82" s="32">
        <f t="shared" si="79"/>
        <v>3.1110960000721385E-2</v>
      </c>
      <c r="N82" s="32">
        <f t="shared" si="79"/>
        <v>4.8318835502423094E-2</v>
      </c>
      <c r="O82" s="32">
        <f t="shared" si="79"/>
        <v>5.1117529095437417E-2</v>
      </c>
      <c r="P82" s="202">
        <f t="shared" si="79"/>
        <v>4.7629010377679484E-2</v>
      </c>
      <c r="Q82" s="203">
        <f t="shared" si="79"/>
        <v>4.8651679110847161E-2</v>
      </c>
      <c r="S82" s="113">
        <f t="shared" si="51"/>
        <v>0.28769490038987316</v>
      </c>
      <c r="T82" s="112">
        <f t="shared" si="53"/>
        <v>0.10226687331676768</v>
      </c>
    </row>
    <row r="83" spans="1:20" ht="19.5" customHeight="1" x14ac:dyDescent="0.25">
      <c r="A83" s="35"/>
      <c r="B83" t="s">
        <v>42</v>
      </c>
      <c r="C83" s="22">
        <v>9409422</v>
      </c>
      <c r="D83" s="23">
        <v>10124791</v>
      </c>
      <c r="E83" s="23">
        <v>9134337</v>
      </c>
      <c r="F83" s="49">
        <v>17452801</v>
      </c>
      <c r="G83" s="49">
        <v>10781989</v>
      </c>
      <c r="H83" s="23">
        <v>10162431</v>
      </c>
      <c r="I83" s="180">
        <v>18869553</v>
      </c>
      <c r="K83" s="90">
        <f t="shared" ref="K83:Q83" si="80">C83/C82</f>
        <v>0.51681966878337737</v>
      </c>
      <c r="L83" s="29">
        <f t="shared" si="80"/>
        <v>0.51624957768638113</v>
      </c>
      <c r="M83" s="29">
        <f t="shared" si="80"/>
        <v>0.47100718442509826</v>
      </c>
      <c r="N83" s="29">
        <f t="shared" si="80"/>
        <v>0.52843658921766334</v>
      </c>
      <c r="O83" s="29">
        <f t="shared" si="80"/>
        <v>0.39092939188699222</v>
      </c>
      <c r="P83" s="204">
        <f t="shared" si="80"/>
        <v>0.36767435751974692</v>
      </c>
      <c r="Q83" s="205">
        <f t="shared" si="80"/>
        <v>0.53016904729540226</v>
      </c>
      <c r="S83" s="114">
        <f t="shared" si="51"/>
        <v>0.85679519004852289</v>
      </c>
      <c r="T83" s="119">
        <f t="shared" si="53"/>
        <v>16.249468977565535</v>
      </c>
    </row>
    <row r="84" spans="1:20" ht="19.5" customHeight="1" thickBot="1" x14ac:dyDescent="0.3">
      <c r="A84" s="219"/>
      <c r="B84" t="s">
        <v>41</v>
      </c>
      <c r="C84" s="22">
        <v>8796971</v>
      </c>
      <c r="D84" s="23">
        <v>9487411</v>
      </c>
      <c r="E84" s="23">
        <v>10258864</v>
      </c>
      <c r="F84" s="49">
        <v>15574437</v>
      </c>
      <c r="G84" s="49">
        <v>16798411</v>
      </c>
      <c r="H84" s="23">
        <v>17477329</v>
      </c>
      <c r="I84" s="180">
        <v>16722025</v>
      </c>
      <c r="K84" s="90">
        <f t="shared" ref="K84:Q84" si="81">C84/C82</f>
        <v>0.48318033121662263</v>
      </c>
      <c r="L84" s="29">
        <f t="shared" si="81"/>
        <v>0.48375042231361881</v>
      </c>
      <c r="M84" s="29">
        <f t="shared" si="81"/>
        <v>0.52899281557490174</v>
      </c>
      <c r="N84" s="29">
        <f t="shared" si="81"/>
        <v>0.47156341078233671</v>
      </c>
      <c r="O84" s="29">
        <f t="shared" si="81"/>
        <v>0.60907060811300784</v>
      </c>
      <c r="P84" s="204">
        <f t="shared" si="81"/>
        <v>0.63232564248025314</v>
      </c>
      <c r="Q84" s="205">
        <f t="shared" si="81"/>
        <v>0.46983095270459768</v>
      </c>
      <c r="S84" s="114">
        <f t="shared" si="51"/>
        <v>-4.3216214560016578E-2</v>
      </c>
      <c r="T84" s="117">
        <f t="shared" si="53"/>
        <v>-16.249468977565545</v>
      </c>
    </row>
    <row r="85" spans="1:20" ht="19.5" customHeight="1" thickBot="1" x14ac:dyDescent="0.3">
      <c r="A85" s="17" t="s">
        <v>11</v>
      </c>
      <c r="B85" s="18"/>
      <c r="C85" s="24">
        <v>49142172</v>
      </c>
      <c r="D85" s="25">
        <v>53572253</v>
      </c>
      <c r="E85" s="25">
        <v>64496107</v>
      </c>
      <c r="F85" s="50">
        <v>76521569</v>
      </c>
      <c r="G85" s="50">
        <v>70400165</v>
      </c>
      <c r="H85" s="25">
        <v>78006715</v>
      </c>
      <c r="I85" s="179">
        <v>89118589</v>
      </c>
      <c r="K85" s="155">
        <f t="shared" ref="K85:Q85" si="82">C85/C94</f>
        <v>9.4140276056629085E-2</v>
      </c>
      <c r="L85" s="32">
        <f t="shared" si="82"/>
        <v>9.2729131568643222E-2</v>
      </c>
      <c r="M85" s="32">
        <f t="shared" si="82"/>
        <v>0.10346594175346538</v>
      </c>
      <c r="N85" s="32">
        <f t="shared" si="82"/>
        <v>0.11195102372466986</v>
      </c>
      <c r="O85" s="32">
        <f t="shared" si="82"/>
        <v>0.13047970597638522</v>
      </c>
      <c r="P85" s="202">
        <f t="shared" si="82"/>
        <v>0.13442166785325507</v>
      </c>
      <c r="Q85" s="203">
        <f t="shared" si="82"/>
        <v>0.12182008324664542</v>
      </c>
      <c r="S85" s="113">
        <f t="shared" si="51"/>
        <v>0.14244765979441643</v>
      </c>
      <c r="T85" s="112">
        <f t="shared" si="53"/>
        <v>-1.260158460660965</v>
      </c>
    </row>
    <row r="86" spans="1:20" ht="19.5" customHeight="1" x14ac:dyDescent="0.25">
      <c r="A86" s="35"/>
      <c r="B86" t="s">
        <v>42</v>
      </c>
      <c r="C86" s="22">
        <v>15620227</v>
      </c>
      <c r="D86" s="23">
        <v>15852269</v>
      </c>
      <c r="E86" s="23">
        <v>16954742</v>
      </c>
      <c r="F86" s="49">
        <v>23629836</v>
      </c>
      <c r="G86" s="49">
        <v>12564521</v>
      </c>
      <c r="H86" s="23">
        <v>12331357</v>
      </c>
      <c r="I86" s="180">
        <v>22797838</v>
      </c>
      <c r="K86" s="90">
        <f t="shared" ref="K86:Q86" si="83">C86/C85</f>
        <v>0.31785788792567005</v>
      </c>
      <c r="L86" s="29">
        <f t="shared" si="83"/>
        <v>0.29590446756084721</v>
      </c>
      <c r="M86" s="29">
        <f t="shared" si="83"/>
        <v>0.26288008359946441</v>
      </c>
      <c r="N86" s="29">
        <f t="shared" si="83"/>
        <v>0.30879967973474248</v>
      </c>
      <c r="O86" s="29">
        <f t="shared" si="83"/>
        <v>0.17847289136325178</v>
      </c>
      <c r="P86" s="204">
        <f t="shared" si="83"/>
        <v>0.15808071138491089</v>
      </c>
      <c r="Q86" s="209">
        <f t="shared" si="83"/>
        <v>0.25581462022474344</v>
      </c>
      <c r="S86" s="114">
        <f t="shared" si="51"/>
        <v>0.84876960418873604</v>
      </c>
      <c r="T86" s="119">
        <f t="shared" si="53"/>
        <v>9.7733908839832537</v>
      </c>
    </row>
    <row r="87" spans="1:20" ht="19.5" customHeight="1" thickBot="1" x14ac:dyDescent="0.3">
      <c r="A87" s="219"/>
      <c r="B87" t="s">
        <v>41</v>
      </c>
      <c r="C87" s="22">
        <v>33521945</v>
      </c>
      <c r="D87" s="23">
        <v>37719984</v>
      </c>
      <c r="E87" s="23">
        <v>47541365</v>
      </c>
      <c r="F87" s="49">
        <v>52891733</v>
      </c>
      <c r="G87" s="49">
        <v>57835644</v>
      </c>
      <c r="H87" s="23">
        <v>65675358</v>
      </c>
      <c r="I87" s="180">
        <v>66320751</v>
      </c>
      <c r="K87" s="90">
        <f t="shared" ref="K87:Q87" si="84">C87/C85</f>
        <v>0.68214211207432995</v>
      </c>
      <c r="L87" s="29">
        <f t="shared" si="84"/>
        <v>0.70409553243915279</v>
      </c>
      <c r="M87" s="29">
        <f t="shared" si="84"/>
        <v>0.73711991640053565</v>
      </c>
      <c r="N87" s="29">
        <f t="shared" si="84"/>
        <v>0.69120032026525746</v>
      </c>
      <c r="O87" s="29">
        <f t="shared" si="84"/>
        <v>0.82152710863674827</v>
      </c>
      <c r="P87" s="204">
        <f t="shared" si="84"/>
        <v>0.84191928861508913</v>
      </c>
      <c r="Q87" s="205">
        <f t="shared" si="84"/>
        <v>0.74418537977525656</v>
      </c>
      <c r="S87" s="114">
        <f t="shared" si="51"/>
        <v>9.8270191385938094E-3</v>
      </c>
      <c r="T87" s="117">
        <f t="shared" si="53"/>
        <v>-9.7733908839832573</v>
      </c>
    </row>
    <row r="88" spans="1:20" ht="19.5" customHeight="1" thickBot="1" x14ac:dyDescent="0.3">
      <c r="A88" s="17" t="s">
        <v>6</v>
      </c>
      <c r="B88" s="18"/>
      <c r="C88" s="24">
        <v>226269996</v>
      </c>
      <c r="D88" s="25">
        <v>240023988</v>
      </c>
      <c r="E88" s="25">
        <v>256594413</v>
      </c>
      <c r="F88" s="50">
        <v>271544790</v>
      </c>
      <c r="G88" s="50">
        <v>201158193</v>
      </c>
      <c r="H88" s="25">
        <v>212609223</v>
      </c>
      <c r="I88" s="179">
        <v>259250567</v>
      </c>
      <c r="K88" s="155">
        <f t="shared" ref="K88:Q88" si="85">C88/C94</f>
        <v>0.43345906417755325</v>
      </c>
      <c r="L88" s="32">
        <f t="shared" si="85"/>
        <v>0.41546163762951022</v>
      </c>
      <c r="M88" s="32">
        <f t="shared" si="85"/>
        <v>0.41163387721560685</v>
      </c>
      <c r="N88" s="32">
        <f t="shared" si="85"/>
        <v>0.39726991519999411</v>
      </c>
      <c r="O88" s="32">
        <f t="shared" si="85"/>
        <v>0.37282670967292408</v>
      </c>
      <c r="P88" s="202">
        <f t="shared" si="85"/>
        <v>0.36636956647443286</v>
      </c>
      <c r="Q88" s="203">
        <f t="shared" si="85"/>
        <v>0.35438089862127448</v>
      </c>
      <c r="S88" s="113">
        <f t="shared" si="51"/>
        <v>0.21937592048864221</v>
      </c>
      <c r="T88" s="112">
        <f t="shared" si="53"/>
        <v>-1.1988667853158386</v>
      </c>
    </row>
    <row r="89" spans="1:20" ht="19.5" customHeight="1" x14ac:dyDescent="0.25">
      <c r="A89" s="35"/>
      <c r="B89" t="s">
        <v>42</v>
      </c>
      <c r="C89" s="22">
        <v>104024643</v>
      </c>
      <c r="D89" s="23">
        <v>116913448</v>
      </c>
      <c r="E89" s="23">
        <v>134343737</v>
      </c>
      <c r="F89" s="49">
        <v>142506462</v>
      </c>
      <c r="G89" s="49">
        <v>69368984</v>
      </c>
      <c r="H89" s="23">
        <v>66448049</v>
      </c>
      <c r="I89" s="200">
        <v>115807489</v>
      </c>
      <c r="K89" s="90">
        <f t="shared" ref="K89:Q89" si="86">C89/C88</f>
        <v>0.45973679603547613</v>
      </c>
      <c r="L89" s="29">
        <f t="shared" si="86"/>
        <v>0.48709068195300548</v>
      </c>
      <c r="M89" s="29">
        <f t="shared" si="86"/>
        <v>0.52356454464189761</v>
      </c>
      <c r="N89" s="29">
        <f t="shared" si="86"/>
        <v>0.52479910220336023</v>
      </c>
      <c r="O89" s="29">
        <f t="shared" si="86"/>
        <v>0.34484791777782575</v>
      </c>
      <c r="P89" s="204">
        <f t="shared" si="86"/>
        <v>0.31253606058284689</v>
      </c>
      <c r="Q89" s="205">
        <f t="shared" si="86"/>
        <v>0.44670100567224602</v>
      </c>
      <c r="S89" s="114">
        <f t="shared" si="51"/>
        <v>0.74282752831463872</v>
      </c>
      <c r="T89" s="119">
        <f t="shared" si="53"/>
        <v>13.416494508939913</v>
      </c>
    </row>
    <row r="90" spans="1:20" ht="19.5" customHeight="1" thickBot="1" x14ac:dyDescent="0.3">
      <c r="A90" s="219"/>
      <c r="B90" t="s">
        <v>41</v>
      </c>
      <c r="C90" s="22">
        <v>122245353</v>
      </c>
      <c r="D90" s="23">
        <v>123110540</v>
      </c>
      <c r="E90" s="23">
        <v>122250676</v>
      </c>
      <c r="F90" s="49">
        <v>129038328</v>
      </c>
      <c r="G90" s="49">
        <v>131789209</v>
      </c>
      <c r="H90" s="23">
        <v>146161174</v>
      </c>
      <c r="I90" s="180">
        <v>143443078</v>
      </c>
      <c r="K90" s="90">
        <f t="shared" ref="K90:Q90" si="87">C90/C88</f>
        <v>0.54026320396452387</v>
      </c>
      <c r="L90" s="29">
        <f t="shared" si="87"/>
        <v>0.51290931804699458</v>
      </c>
      <c r="M90" s="29">
        <f t="shared" si="87"/>
        <v>0.47643545535810244</v>
      </c>
      <c r="N90" s="29">
        <f t="shared" si="87"/>
        <v>0.47520089779663971</v>
      </c>
      <c r="O90" s="29">
        <f t="shared" si="87"/>
        <v>0.65515208222217425</v>
      </c>
      <c r="P90" s="204">
        <f t="shared" si="87"/>
        <v>0.68746393941715311</v>
      </c>
      <c r="Q90" s="205">
        <f t="shared" si="87"/>
        <v>0.55329899432775398</v>
      </c>
      <c r="S90" s="114">
        <f t="shared" si="51"/>
        <v>-1.8596566554672036E-2</v>
      </c>
      <c r="T90" s="117">
        <f t="shared" si="53"/>
        <v>-13.416494508939913</v>
      </c>
    </row>
    <row r="91" spans="1:20" ht="19.5" customHeight="1" thickBot="1" x14ac:dyDescent="0.3">
      <c r="A91" s="17" t="s">
        <v>7</v>
      </c>
      <c r="B91" s="18"/>
      <c r="C91" s="24">
        <v>3893747</v>
      </c>
      <c r="D91" s="25">
        <v>5074930</v>
      </c>
      <c r="E91" s="25">
        <v>7528183</v>
      </c>
      <c r="F91" s="50">
        <v>6090350</v>
      </c>
      <c r="G91" s="50">
        <v>2918595</v>
      </c>
      <c r="H91" s="25">
        <v>2795978</v>
      </c>
      <c r="I91" s="179">
        <v>4287167</v>
      </c>
      <c r="K91" s="155">
        <f t="shared" ref="K91:Q91" si="88">C91/C94</f>
        <v>7.4591415592023761E-3</v>
      </c>
      <c r="L91" s="32">
        <f t="shared" si="88"/>
        <v>8.784283380272517E-3</v>
      </c>
      <c r="M91" s="32">
        <f t="shared" si="88"/>
        <v>1.2076861379981093E-2</v>
      </c>
      <c r="N91" s="32">
        <f t="shared" si="88"/>
        <v>8.9101795252204408E-3</v>
      </c>
      <c r="O91" s="32">
        <f t="shared" si="88"/>
        <v>5.4093256381451378E-3</v>
      </c>
      <c r="P91" s="202">
        <f t="shared" si="88"/>
        <v>4.8180470878822221E-3</v>
      </c>
      <c r="Q91" s="203">
        <f t="shared" si="88"/>
        <v>5.8603154144672457E-3</v>
      </c>
      <c r="S91" s="113">
        <f t="shared" si="51"/>
        <v>0.53333359561484395</v>
      </c>
      <c r="T91" s="112">
        <f t="shared" si="53"/>
        <v>0.10422683265850236</v>
      </c>
    </row>
    <row r="92" spans="1:20" ht="19.5" customHeight="1" x14ac:dyDescent="0.25">
      <c r="A92" s="35"/>
      <c r="B92" t="s">
        <v>42</v>
      </c>
      <c r="C92" s="22">
        <v>3363918</v>
      </c>
      <c r="D92" s="23">
        <v>4425759</v>
      </c>
      <c r="E92" s="23">
        <v>6896252</v>
      </c>
      <c r="F92" s="49">
        <v>5370912</v>
      </c>
      <c r="G92" s="49">
        <v>2279028</v>
      </c>
      <c r="H92" s="23">
        <v>2016613</v>
      </c>
      <c r="I92" s="180">
        <v>3296711</v>
      </c>
      <c r="K92" s="90">
        <f t="shared" ref="K92:Q92" si="89">C92/C91</f>
        <v>0.86392824187087658</v>
      </c>
      <c r="L92" s="29">
        <f t="shared" si="89"/>
        <v>0.87208276764408577</v>
      </c>
      <c r="M92" s="29">
        <f t="shared" si="89"/>
        <v>0.91605796511588522</v>
      </c>
      <c r="N92" s="29">
        <f t="shared" si="89"/>
        <v>0.88187247038347549</v>
      </c>
      <c r="O92" s="29">
        <f t="shared" si="89"/>
        <v>0.78086476540938365</v>
      </c>
      <c r="P92" s="204">
        <f t="shared" si="89"/>
        <v>0.72125495980297416</v>
      </c>
      <c r="Q92" s="205">
        <f t="shared" si="89"/>
        <v>0.76897191082129523</v>
      </c>
      <c r="S92" s="114">
        <f t="shared" si="51"/>
        <v>0.6347762312352444</v>
      </c>
      <c r="T92" s="119">
        <f t="shared" si="53"/>
        <v>4.7716951018321074</v>
      </c>
    </row>
    <row r="93" spans="1:20" ht="19.5" customHeight="1" thickBot="1" x14ac:dyDescent="0.3">
      <c r="A93" s="219"/>
      <c r="B93" t="s">
        <v>41</v>
      </c>
      <c r="C93" s="22">
        <v>529829</v>
      </c>
      <c r="D93" s="23">
        <v>649171</v>
      </c>
      <c r="E93" s="23">
        <v>631931</v>
      </c>
      <c r="F93" s="49">
        <v>719438</v>
      </c>
      <c r="G93" s="49">
        <v>639567</v>
      </c>
      <c r="H93" s="23">
        <v>779365</v>
      </c>
      <c r="I93" s="180">
        <v>990456</v>
      </c>
      <c r="K93" s="90">
        <f t="shared" ref="K93:Q93" si="90">C93/C91</f>
        <v>0.13607175812912345</v>
      </c>
      <c r="L93" s="29">
        <f t="shared" si="90"/>
        <v>0.12791723235591426</v>
      </c>
      <c r="M93" s="29">
        <f t="shared" si="90"/>
        <v>8.3942034884114794E-2</v>
      </c>
      <c r="N93" s="29">
        <f t="shared" si="90"/>
        <v>0.11812752961652451</v>
      </c>
      <c r="O93" s="29">
        <f t="shared" si="90"/>
        <v>0.21913523459061637</v>
      </c>
      <c r="P93" s="204">
        <f t="shared" si="90"/>
        <v>0.2787450401970259</v>
      </c>
      <c r="Q93" s="205">
        <f t="shared" si="90"/>
        <v>0.23102808917870474</v>
      </c>
      <c r="S93" s="114">
        <f t="shared" si="51"/>
        <v>0.2708499868482675</v>
      </c>
      <c r="T93" s="117">
        <f t="shared" si="53"/>
        <v>-4.7716951018321154</v>
      </c>
    </row>
    <row r="94" spans="1:20" ht="19.5" customHeight="1" thickBot="1" x14ac:dyDescent="0.3">
      <c r="A94" s="378" t="s">
        <v>27</v>
      </c>
      <c r="B94" s="394"/>
      <c r="C94" s="229">
        <v>522010069</v>
      </c>
      <c r="D94" s="230">
        <v>577728402</v>
      </c>
      <c r="E94" s="225">
        <f t="shared" ref="E94" si="91">E55+E58+E61+E64+E67+E70+E73+E76+E79+E82+E85+E88+E91</f>
        <v>623355917</v>
      </c>
      <c r="F94" s="230">
        <v>683527193</v>
      </c>
      <c r="G94" s="225">
        <f t="shared" ref="G94:I94" si="92">G55+G58+G61+G64+G67+G70+G73+G76+G79+G82+G85+G88+G91</f>
        <v>539548771</v>
      </c>
      <c r="H94" s="225">
        <f t="shared" si="92"/>
        <v>580313548</v>
      </c>
      <c r="I94" s="234">
        <f t="shared" si="92"/>
        <v>731559088</v>
      </c>
      <c r="K94" s="223">
        <f t="shared" ref="K94" si="93">K55+K58+K61+K64+K67+K70+K73+K76+K79+K82+K85+K88+K91</f>
        <v>0.99999999999999989</v>
      </c>
      <c r="L94" s="224">
        <f t="shared" ref="L94:M94" si="94">L55+L58+L61+L64+L67+L70+L73+L76+L79+L82+L85+L88+L91</f>
        <v>1</v>
      </c>
      <c r="M94" s="224">
        <f t="shared" si="94"/>
        <v>1</v>
      </c>
      <c r="N94" s="224">
        <f t="shared" ref="N94:O94" si="95">N55+N58+N61+N64+N67+N70+N73+N76+N79+N82+N85+N88+N91</f>
        <v>1.0000000014629995</v>
      </c>
      <c r="O94" s="224">
        <f t="shared" si="95"/>
        <v>1</v>
      </c>
      <c r="P94" s="235">
        <f t="shared" ref="P94:Q94" si="96">P55+P58+P61+P64+P67+P70+P73+P76+P79+P82+P85+P88+P91</f>
        <v>1</v>
      </c>
      <c r="Q94" s="236">
        <f t="shared" si="96"/>
        <v>1</v>
      </c>
      <c r="S94" s="170">
        <f t="shared" si="51"/>
        <v>0.26062727730768059</v>
      </c>
      <c r="T94" s="173">
        <f t="shared" si="53"/>
        <v>0</v>
      </c>
    </row>
    <row r="95" spans="1:20" ht="19.5" customHeight="1" x14ac:dyDescent="0.25">
      <c r="A95" s="35"/>
      <c r="B95" t="s">
        <v>42</v>
      </c>
      <c r="C95" s="89">
        <f t="shared" ref="C95" si="97">C56+C59+C62+C65+C68+C71+C74+C77+C80+C83+C86+C89+C92</f>
        <v>251533440</v>
      </c>
      <c r="D95" s="23">
        <f t="shared" ref="D95:E95" si="98">D56+D59+D62+D65+D68+D71+D74+D77+D80+D83+D86+D89+D92</f>
        <v>288451381</v>
      </c>
      <c r="E95" s="23">
        <f t="shared" si="98"/>
        <v>313935902</v>
      </c>
      <c r="F95" s="23">
        <f t="shared" ref="F95:G95" si="99">F56+F59+F62+F65+F68+F71+F74+F77+F80+F83+F86+F89+F92</f>
        <v>351270522</v>
      </c>
      <c r="G95" s="23">
        <f t="shared" si="99"/>
        <v>187039707</v>
      </c>
      <c r="H95" s="226">
        <f t="shared" ref="H95:I95" si="100">H56+H59+H62+H65+H68+H71+H74+H77+H80+H83+H86+H89+H92</f>
        <v>187786805</v>
      </c>
      <c r="I95" s="180">
        <f t="shared" si="100"/>
        <v>338855719</v>
      </c>
      <c r="K95" s="231">
        <f>C95/C94</f>
        <v>0.4818555329437525</v>
      </c>
      <c r="L95" s="204">
        <f>D95/D94</f>
        <v>0.49928544278146808</v>
      </c>
      <c r="M95" s="204">
        <f>E95/E94</f>
        <v>0.50362223801591022</v>
      </c>
      <c r="N95" s="204">
        <f>F95/F94</f>
        <v>0.51390862806536508</v>
      </c>
      <c r="O95" s="204">
        <f>G95/G94</f>
        <v>0.34665949966550846</v>
      </c>
      <c r="P95" s="232">
        <f t="shared" ref="P95" si="101">H95/H94</f>
        <v>0.32359541776543188</v>
      </c>
      <c r="Q95" s="205">
        <f t="shared" ref="Q95" si="102">I95/I94</f>
        <v>0.46319665022054923</v>
      </c>
      <c r="S95" s="114">
        <f t="shared" si="51"/>
        <v>0.80447033538911317</v>
      </c>
      <c r="T95" s="119">
        <f t="shared" si="53"/>
        <v>13.960123245511735</v>
      </c>
    </row>
    <row r="96" spans="1:20" ht="19.5" customHeight="1" thickBot="1" x14ac:dyDescent="0.3">
      <c r="A96" s="44"/>
      <c r="B96" s="36" t="s">
        <v>41</v>
      </c>
      <c r="C96" s="228">
        <f t="shared" ref="C96" si="103">C57+C60+C63+C66+C69+C72+C75+C78+C81+C84+C87+C90+C93</f>
        <v>270476629</v>
      </c>
      <c r="D96" s="46">
        <f t="shared" ref="D96:E96" si="104">D57+D60+D63+D66+D69+D72+D75+D78+D81+D84+D87+D90+D93</f>
        <v>289277021</v>
      </c>
      <c r="E96" s="46">
        <f t="shared" si="104"/>
        <v>309420015</v>
      </c>
      <c r="F96" s="46">
        <f t="shared" ref="F96:G96" si="105">F57+F60+F63+F66+F69+F72+F75+F78+F81+F84+F87+F90+F93</f>
        <v>332256672</v>
      </c>
      <c r="G96" s="46">
        <f t="shared" si="105"/>
        <v>352509064</v>
      </c>
      <c r="H96" s="227">
        <f t="shared" ref="H96:I96" si="106">H57+H60+H63+H66+H69+H72+H75+H78+H81+H84+H87+H90+H93</f>
        <v>392526743</v>
      </c>
      <c r="I96" s="181">
        <f t="shared" si="106"/>
        <v>392703369</v>
      </c>
      <c r="J96" s="233"/>
      <c r="K96" s="221">
        <f>C96/C94</f>
        <v>0.5181444670562475</v>
      </c>
      <c r="L96" s="222">
        <f>D96/D94</f>
        <v>0.50071455721853186</v>
      </c>
      <c r="M96" s="222">
        <f>E96/E94</f>
        <v>0.49637776198408973</v>
      </c>
      <c r="N96" s="222">
        <f>F96/F94</f>
        <v>0.48609137339763453</v>
      </c>
      <c r="O96" s="222">
        <f>G96/G94</f>
        <v>0.65334050033449154</v>
      </c>
      <c r="P96" s="211">
        <f t="shared" ref="P96" si="107">H96/H94</f>
        <v>0.67640458223456812</v>
      </c>
      <c r="Q96" s="210">
        <f t="shared" ref="Q96" si="108">I96/I94</f>
        <v>0.53680334977945077</v>
      </c>
      <c r="R96" s="233"/>
      <c r="S96" s="116">
        <f t="shared" si="51"/>
        <v>4.4997188892171864E-4</v>
      </c>
      <c r="T96" s="117">
        <f t="shared" si="53"/>
        <v>-13.960123245511735</v>
      </c>
    </row>
    <row r="99" spans="1:11" x14ac:dyDescent="0.25">
      <c r="A99" s="1" t="s">
        <v>34</v>
      </c>
      <c r="K99" s="1" t="str">
        <f>S3</f>
        <v>VARIAÇÃO (JAN.-DEZ)</v>
      </c>
    </row>
    <row r="100" spans="1:11" ht="15.75" thickBot="1" x14ac:dyDescent="0.3"/>
    <row r="101" spans="1:11" ht="24" customHeight="1" x14ac:dyDescent="0.25">
      <c r="A101" s="378" t="s">
        <v>33</v>
      </c>
      <c r="B101" s="394"/>
      <c r="C101" s="380">
        <v>2016</v>
      </c>
      <c r="D101" s="382">
        <v>2017</v>
      </c>
      <c r="E101" s="382">
        <v>2018</v>
      </c>
      <c r="F101" s="382">
        <v>2019</v>
      </c>
      <c r="G101" s="382">
        <v>2020</v>
      </c>
      <c r="H101" s="382">
        <f>H5</f>
        <v>2021</v>
      </c>
      <c r="I101" s="386">
        <v>2022</v>
      </c>
      <c r="K101" s="384" t="s">
        <v>102</v>
      </c>
    </row>
    <row r="102" spans="1:11" ht="20.25" customHeight="1" thickBot="1" x14ac:dyDescent="0.3">
      <c r="A102" s="395"/>
      <c r="B102" s="396"/>
      <c r="C102" s="393"/>
      <c r="D102" s="390"/>
      <c r="E102" s="390"/>
      <c r="F102" s="390"/>
      <c r="G102" s="390"/>
      <c r="H102" s="390">
        <v>2020</v>
      </c>
      <c r="I102" s="402">
        <v>2021</v>
      </c>
      <c r="K102" s="385"/>
    </row>
    <row r="103" spans="1:11" ht="20.100000000000001" customHeight="1" thickBot="1" x14ac:dyDescent="0.3">
      <c r="A103" s="17" t="s">
        <v>10</v>
      </c>
      <c r="B103" s="18"/>
      <c r="C103" s="53">
        <f>C55/C7</f>
        <v>4.4284264738846284</v>
      </c>
      <c r="D103" s="169">
        <f t="shared" ref="D103:I103" si="109">D55/D7</f>
        <v>4.6757027816022907</v>
      </c>
      <c r="E103" s="169">
        <f t="shared" si="109"/>
        <v>4.7856998097440906</v>
      </c>
      <c r="F103" s="169">
        <f t="shared" ref="F103:G103" si="110">F55/F7</f>
        <v>4.8555469169707486</v>
      </c>
      <c r="G103" s="169">
        <f t="shared" si="110"/>
        <v>4.1952809075036406</v>
      </c>
      <c r="H103" s="169">
        <f t="shared" si="109"/>
        <v>4.243321052516734</v>
      </c>
      <c r="I103" s="182">
        <f t="shared" si="109"/>
        <v>5.0728727899398987</v>
      </c>
      <c r="K103" s="34">
        <f>(I103-H103)/H103</f>
        <v>0.19549586919216344</v>
      </c>
    </row>
    <row r="104" spans="1:11" ht="20.100000000000001" customHeight="1" x14ac:dyDescent="0.25">
      <c r="A104" s="35"/>
      <c r="B104" t="s">
        <v>42</v>
      </c>
      <c r="C104" s="54">
        <f t="shared" ref="C104:I104" si="111">C56/C8</f>
        <v>8.3407750570927028</v>
      </c>
      <c r="D104" s="41">
        <f t="shared" si="111"/>
        <v>8.3926113663102786</v>
      </c>
      <c r="E104" s="41">
        <f t="shared" si="111"/>
        <v>8.7688624445989944</v>
      </c>
      <c r="F104" s="41">
        <f t="shared" ref="F104:G104" si="112">F56/F8</f>
        <v>8.8616296213916463</v>
      </c>
      <c r="G104" s="41">
        <f t="shared" si="112"/>
        <v>8.7098588037958002</v>
      </c>
      <c r="H104" s="41">
        <f t="shared" si="111"/>
        <v>8.7108279571319205</v>
      </c>
      <c r="I104" s="183">
        <f t="shared" si="111"/>
        <v>9.5542343481705689</v>
      </c>
      <c r="K104" s="43">
        <f t="shared" ref="K104:K144" si="113">(I104-H104)/H104</f>
        <v>9.6822758432293016E-2</v>
      </c>
    </row>
    <row r="105" spans="1:11" ht="20.100000000000001" customHeight="1" thickBot="1" x14ac:dyDescent="0.3">
      <c r="A105" s="35"/>
      <c r="B105" t="s">
        <v>41</v>
      </c>
      <c r="C105" s="54">
        <f t="shared" ref="C105:I105" si="114">C57/C9</f>
        <v>3.1072184101681737</v>
      </c>
      <c r="D105" s="41">
        <f t="shared" si="114"/>
        <v>3.1804030646425181</v>
      </c>
      <c r="E105" s="41">
        <f t="shared" si="114"/>
        <v>3.2743204425841306</v>
      </c>
      <c r="F105" s="41">
        <f t="shared" ref="F105:G105" si="115">F57/F9</f>
        <v>3.2864479670346234</v>
      </c>
      <c r="G105" s="41">
        <f t="shared" si="115"/>
        <v>3.2671922631423351</v>
      </c>
      <c r="H105" s="41">
        <f t="shared" si="114"/>
        <v>3.3283178666128506</v>
      </c>
      <c r="I105" s="183">
        <f t="shared" si="114"/>
        <v>3.5140426740100987</v>
      </c>
      <c r="K105" s="43">
        <f t="shared" si="113"/>
        <v>5.5801403243451585E-2</v>
      </c>
    </row>
    <row r="106" spans="1:11" ht="20.100000000000001" customHeight="1" thickBot="1" x14ac:dyDescent="0.3">
      <c r="A106" s="17" t="s">
        <v>21</v>
      </c>
      <c r="B106" s="18"/>
      <c r="C106" s="53">
        <f t="shared" ref="C106:I106" si="116">C58/C10</f>
        <v>4.5605208350719852</v>
      </c>
      <c r="D106" s="169">
        <f t="shared" si="116"/>
        <v>5.2979740105632986</v>
      </c>
      <c r="E106" s="169">
        <f t="shared" si="116"/>
        <v>5.4536789402752657</v>
      </c>
      <c r="F106" s="169">
        <f t="shared" ref="F106:G106" si="117">F58/F10</f>
        <v>6.4971067216215594</v>
      </c>
      <c r="G106" s="169">
        <f t="shared" si="117"/>
        <v>6.2842852685277233</v>
      </c>
      <c r="H106" s="169">
        <f t="shared" si="116"/>
        <v>6.1706281691180669</v>
      </c>
      <c r="I106" s="182">
        <f t="shared" si="116"/>
        <v>6.5572362027776654</v>
      </c>
      <c r="K106" s="34">
        <f t="shared" si="113"/>
        <v>6.2652946031401244E-2</v>
      </c>
    </row>
    <row r="107" spans="1:11" ht="20.100000000000001" customHeight="1" x14ac:dyDescent="0.25">
      <c r="A107" s="35"/>
      <c r="B107" t="s">
        <v>42</v>
      </c>
      <c r="C107" s="54">
        <f t="shared" ref="C107:I107" si="118">C59/C11</f>
        <v>5.2730976957792945</v>
      </c>
      <c r="D107" s="41">
        <f t="shared" si="118"/>
        <v>6.1131859492436869</v>
      </c>
      <c r="E107" s="41">
        <f t="shared" si="118"/>
        <v>5.6729808754556217</v>
      </c>
      <c r="F107" s="41">
        <f t="shared" ref="F107:G107" si="119">F59/F11</f>
        <v>6.9424964576496411</v>
      </c>
      <c r="G107" s="41">
        <f t="shared" si="119"/>
        <v>6.4647493741631248</v>
      </c>
      <c r="H107" s="41">
        <f t="shared" si="118"/>
        <v>5.5641234748813355</v>
      </c>
      <c r="I107" s="183">
        <f t="shared" si="118"/>
        <v>5.8064225523380184</v>
      </c>
      <c r="K107" s="43">
        <f t="shared" si="113"/>
        <v>4.354667515027609E-2</v>
      </c>
    </row>
    <row r="108" spans="1:11" ht="20.100000000000001" customHeight="1" thickBot="1" x14ac:dyDescent="0.3">
      <c r="A108" s="35"/>
      <c r="B108" t="s">
        <v>41</v>
      </c>
      <c r="C108" s="54">
        <f t="shared" ref="C108:I108" si="120">C60/C12</f>
        <v>3.0683299669482187</v>
      </c>
      <c r="D108" s="41">
        <f t="shared" si="120"/>
        <v>3.4523042163670796</v>
      </c>
      <c r="E108" s="41">
        <f t="shared" si="120"/>
        <v>4.9327896800144559</v>
      </c>
      <c r="F108" s="41">
        <f t="shared" ref="F108:G108" si="121">F60/F12</f>
        <v>5.4892722757062522</v>
      </c>
      <c r="G108" s="41">
        <f t="shared" si="121"/>
        <v>6.0537592649209637</v>
      </c>
      <c r="H108" s="41">
        <f t="shared" si="120"/>
        <v>6.8455806236617081</v>
      </c>
      <c r="I108" s="183">
        <f t="shared" si="120"/>
        <v>8.1720527847546141</v>
      </c>
      <c r="K108" s="43">
        <f t="shared" si="113"/>
        <v>0.19377058485119042</v>
      </c>
    </row>
    <row r="109" spans="1:11" ht="20.100000000000001" customHeight="1" thickBot="1" x14ac:dyDescent="0.3">
      <c r="A109" s="17" t="s">
        <v>15</v>
      </c>
      <c r="B109" s="18"/>
      <c r="C109" s="53">
        <f t="shared" ref="C109:I109" si="122">C61/C13</f>
        <v>7.1257605298372049</v>
      </c>
      <c r="D109" s="169">
        <f t="shared" si="122"/>
        <v>7.7304463913273862</v>
      </c>
      <c r="E109" s="169">
        <f t="shared" si="122"/>
        <v>8.490370157118889</v>
      </c>
      <c r="F109" s="169">
        <f t="shared" ref="F109:G109" si="123">F61/F13</f>
        <v>9.6140320170026428</v>
      </c>
      <c r="G109" s="169">
        <f t="shared" si="123"/>
        <v>8.2429188369614383</v>
      </c>
      <c r="H109" s="169">
        <f t="shared" si="122"/>
        <v>8.2346177218299506</v>
      </c>
      <c r="I109" s="182">
        <f t="shared" si="122"/>
        <v>9.6844033831672682</v>
      </c>
      <c r="K109" s="34">
        <f t="shared" si="113"/>
        <v>0.17605986219541675</v>
      </c>
    </row>
    <row r="110" spans="1:11" ht="20.100000000000001" customHeight="1" x14ac:dyDescent="0.25">
      <c r="A110" s="35"/>
      <c r="B110" t="s">
        <v>42</v>
      </c>
      <c r="C110" s="54">
        <f t="shared" ref="C110:I110" si="124">C62/C14</f>
        <v>13.142143378334337</v>
      </c>
      <c r="D110" s="41">
        <f t="shared" si="124"/>
        <v>14.005606159422275</v>
      </c>
      <c r="E110" s="41">
        <f t="shared" si="124"/>
        <v>15.710852034383059</v>
      </c>
      <c r="F110" s="41">
        <f t="shared" ref="F110:G110" si="125">F62/F14</f>
        <v>16.516943049386594</v>
      </c>
      <c r="G110" s="41">
        <f t="shared" si="125"/>
        <v>16.82118789067847</v>
      </c>
      <c r="H110" s="41">
        <f t="shared" si="124"/>
        <v>16.111156571944704</v>
      </c>
      <c r="I110" s="183">
        <f t="shared" si="124"/>
        <v>16.90729089201044</v>
      </c>
      <c r="K110" s="43">
        <f t="shared" si="113"/>
        <v>4.9415094224339616E-2</v>
      </c>
    </row>
    <row r="111" spans="1:11" ht="20.100000000000001" customHeight="1" thickBot="1" x14ac:dyDescent="0.3">
      <c r="A111" s="35"/>
      <c r="B111" t="s">
        <v>41</v>
      </c>
      <c r="C111" s="54">
        <f t="shared" ref="C111:I111" si="126">C63/C15</f>
        <v>4.6082630427651941</v>
      </c>
      <c r="D111" s="41">
        <f t="shared" si="126"/>
        <v>4.758014830125072</v>
      </c>
      <c r="E111" s="41">
        <f t="shared" si="126"/>
        <v>5.2158887373037963</v>
      </c>
      <c r="F111" s="41">
        <f t="shared" ref="F111:G111" si="127">F63/F15</f>
        <v>5.8825082348237476</v>
      </c>
      <c r="G111" s="41">
        <f t="shared" si="127"/>
        <v>5.924750748432853</v>
      </c>
      <c r="H111" s="41">
        <f t="shared" si="126"/>
        <v>6.1896824340344585</v>
      </c>
      <c r="I111" s="183">
        <f t="shared" si="126"/>
        <v>6.4499651799194142</v>
      </c>
      <c r="K111" s="43">
        <f t="shared" si="113"/>
        <v>4.2051066215250468E-2</v>
      </c>
    </row>
    <row r="112" spans="1:11" ht="20.100000000000001" customHeight="1" thickBot="1" x14ac:dyDescent="0.3">
      <c r="A112" s="17" t="s">
        <v>8</v>
      </c>
      <c r="B112" s="18"/>
      <c r="C112" s="53">
        <f t="shared" ref="C112:I112" si="128">C64/C16</f>
        <v>3.5011749527715064</v>
      </c>
      <c r="D112" s="169">
        <f t="shared" si="128"/>
        <v>2.6659959758551306</v>
      </c>
      <c r="E112" s="169">
        <f t="shared" si="128"/>
        <v>2.6054427545742298</v>
      </c>
      <c r="F112" s="169">
        <f t="shared" ref="F112:G112" si="129">F64/F16</f>
        <v>2.2210337066591532</v>
      </c>
      <c r="G112" s="169">
        <f t="shared" si="129"/>
        <v>2.3463848720800891</v>
      </c>
      <c r="H112" s="169">
        <f t="shared" si="128"/>
        <v>2.0396035904764576</v>
      </c>
      <c r="I112" s="182">
        <f t="shared" si="128"/>
        <v>2.0196452066603148</v>
      </c>
      <c r="K112" s="34">
        <f t="shared" si="113"/>
        <v>-9.7854229661757212E-3</v>
      </c>
    </row>
    <row r="113" spans="1:11" ht="20.100000000000001" customHeight="1" x14ac:dyDescent="0.25">
      <c r="A113" s="35"/>
      <c r="B113" t="s">
        <v>42</v>
      </c>
      <c r="C113" s="54">
        <f t="shared" ref="C113:I113" si="130">C65/C17</f>
        <v>6.3988203266787655</v>
      </c>
      <c r="D113" s="41">
        <f t="shared" si="130"/>
        <v>3.142810838843511</v>
      </c>
      <c r="E113" s="41">
        <f t="shared" si="130"/>
        <v>3.4584985053288277</v>
      </c>
      <c r="F113" s="41">
        <f t="shared" ref="F113:G113" si="131">F65/F17</f>
        <v>2.8007500021904268</v>
      </c>
      <c r="G113" s="41">
        <f t="shared" si="131"/>
        <v>3.0593498746433818</v>
      </c>
      <c r="H113" s="41">
        <f t="shared" si="130"/>
        <v>7.250289687137891</v>
      </c>
      <c r="I113" s="183">
        <f t="shared" si="130"/>
        <v>6.9166908563134974</v>
      </c>
      <c r="K113" s="43">
        <f t="shared" si="113"/>
        <v>-4.6011793351678383E-2</v>
      </c>
    </row>
    <row r="114" spans="1:11" ht="20.100000000000001" customHeight="1" thickBot="1" x14ac:dyDescent="0.3">
      <c r="A114" s="219"/>
      <c r="B114" t="s">
        <v>41</v>
      </c>
      <c r="C114" s="54">
        <f t="shared" ref="C114:I114" si="132">C66/C18</f>
        <v>1.8313554028732042</v>
      </c>
      <c r="D114" s="41">
        <f t="shared" si="132"/>
        <v>2.1490453320838703</v>
      </c>
      <c r="E114" s="41">
        <f t="shared" si="132"/>
        <v>1.8330268616317045</v>
      </c>
      <c r="F114" s="41">
        <f t="shared" ref="F114:G114" si="133">F66/F18</f>
        <v>1.8614387112903401</v>
      </c>
      <c r="G114" s="41">
        <f t="shared" si="133"/>
        <v>2.0368236331900675</v>
      </c>
      <c r="H114" s="41">
        <f t="shared" si="132"/>
        <v>1.8659961972415524</v>
      </c>
      <c r="I114" s="183">
        <f t="shared" si="132"/>
        <v>1.8616242038216559</v>
      </c>
      <c r="K114" s="43">
        <f t="shared" si="113"/>
        <v>-2.3429808840765374E-3</v>
      </c>
    </row>
    <row r="115" spans="1:11" ht="20.100000000000001" customHeight="1" thickBot="1" x14ac:dyDescent="0.3">
      <c r="A115" s="17" t="s">
        <v>19</v>
      </c>
      <c r="B115" s="18"/>
      <c r="C115" s="53">
        <f t="shared" ref="C115:I115" si="134">C67/C19</f>
        <v>10.028136994390316</v>
      </c>
      <c r="D115" s="169">
        <f t="shared" si="134"/>
        <v>6.7565890903751562</v>
      </c>
      <c r="E115" s="169">
        <f t="shared" si="134"/>
        <v>7.4121746431570106</v>
      </c>
      <c r="F115" s="169">
        <f t="shared" ref="F115:G115" si="135">F67/F19</f>
        <v>8.079265819361817</v>
      </c>
      <c r="G115" s="169">
        <f t="shared" si="135"/>
        <v>8.3333518036238718</v>
      </c>
      <c r="H115" s="169">
        <f t="shared" si="134"/>
        <v>7.0151195176445382</v>
      </c>
      <c r="I115" s="182">
        <f t="shared" si="134"/>
        <v>8.3300273597811216</v>
      </c>
      <c r="K115" s="34">
        <f t="shared" si="113"/>
        <v>0.18743912186090439</v>
      </c>
    </row>
    <row r="116" spans="1:11" ht="20.100000000000001" customHeight="1" x14ac:dyDescent="0.25">
      <c r="A116" s="35"/>
      <c r="B116" t="s">
        <v>42</v>
      </c>
      <c r="C116" s="54">
        <f t="shared" ref="C116:I116" si="136">C68/C20</f>
        <v>13.75466297322253</v>
      </c>
      <c r="D116" s="41">
        <f t="shared" si="136"/>
        <v>10.495685902002691</v>
      </c>
      <c r="E116" s="41">
        <f t="shared" si="136"/>
        <v>12.950920856147336</v>
      </c>
      <c r="F116" s="41">
        <f t="shared" ref="F116:G116" si="137">F68/F20</f>
        <v>10.068164450557848</v>
      </c>
      <c r="G116" s="41">
        <f t="shared" si="137"/>
        <v>9.1511891531451433</v>
      </c>
      <c r="H116" s="41">
        <f t="shared" si="136"/>
        <v>8.5774050780340083</v>
      </c>
      <c r="I116" s="183">
        <f t="shared" si="136"/>
        <v>9.5451962720437926</v>
      </c>
      <c r="K116" s="43">
        <f t="shared" si="113"/>
        <v>0.11283030068012222</v>
      </c>
    </row>
    <row r="117" spans="1:11" ht="20.100000000000001" customHeight="1" thickBot="1" x14ac:dyDescent="0.3">
      <c r="A117" s="219"/>
      <c r="B117" t="s">
        <v>41</v>
      </c>
      <c r="C117" s="54">
        <f t="shared" ref="C117:I117" si="138">C69/C21</f>
        <v>3.4174447174447176</v>
      </c>
      <c r="D117" s="41">
        <f t="shared" si="138"/>
        <v>3.5232390991854334</v>
      </c>
      <c r="E117" s="41">
        <f t="shared" si="138"/>
        <v>3.3732123411978221</v>
      </c>
      <c r="F117" s="41">
        <f t="shared" ref="F117:G117" si="139">F69/F21</f>
        <v>4.1576092415871422</v>
      </c>
      <c r="G117" s="41">
        <f t="shared" si="139"/>
        <v>4.3125341492733034</v>
      </c>
      <c r="H117" s="41">
        <f t="shared" si="138"/>
        <v>4.0231084939329049</v>
      </c>
      <c r="I117" s="183">
        <f t="shared" si="138"/>
        <v>4.4964476992020987</v>
      </c>
      <c r="K117" s="43">
        <f t="shared" si="113"/>
        <v>0.11765509331478842</v>
      </c>
    </row>
    <row r="118" spans="1:11" ht="20.100000000000001" customHeight="1" thickBot="1" x14ac:dyDescent="0.3">
      <c r="A118" s="17" t="s">
        <v>25</v>
      </c>
      <c r="B118" s="18"/>
      <c r="C118" s="53">
        <f t="shared" ref="C118:I118" si="140">C70/C22</f>
        <v>2.5565231547833585</v>
      </c>
      <c r="D118" s="169">
        <f t="shared" si="140"/>
        <v>3.3287498623254157</v>
      </c>
      <c r="E118" s="169">
        <f t="shared" si="140"/>
        <v>3.2278217788349703</v>
      </c>
      <c r="F118" s="169">
        <f t="shared" ref="F118:G118" si="141">F70/F22</f>
        <v>3.3963630686523398</v>
      </c>
      <c r="G118" s="169">
        <f t="shared" si="141"/>
        <v>3.9662012137958258</v>
      </c>
      <c r="H118" s="169">
        <f t="shared" si="140"/>
        <v>5.4860148948133372</v>
      </c>
      <c r="I118" s="182">
        <f t="shared" si="140"/>
        <v>7.0638992202222726</v>
      </c>
      <c r="K118" s="34">
        <f t="shared" si="113"/>
        <v>0.28761940236449601</v>
      </c>
    </row>
    <row r="119" spans="1:11" ht="20.100000000000001" customHeight="1" x14ac:dyDescent="0.25">
      <c r="A119" s="35"/>
      <c r="B119" t="s">
        <v>42</v>
      </c>
      <c r="C119" s="54">
        <f t="shared" ref="C119:I119" si="142">C71/C23</f>
        <v>21.465735798703776</v>
      </c>
      <c r="D119" s="41">
        <f t="shared" si="142"/>
        <v>14.720789007092199</v>
      </c>
      <c r="E119" s="41">
        <f t="shared" si="142"/>
        <v>12.061285530956013</v>
      </c>
      <c r="F119" s="41">
        <f t="shared" ref="F119:G119" si="143">F71/F23</f>
        <v>11.294826300496284</v>
      </c>
      <c r="G119" s="41">
        <f t="shared" si="143"/>
        <v>13.343641876226146</v>
      </c>
      <c r="H119" s="41">
        <f t="shared" si="142"/>
        <v>19.202643817056646</v>
      </c>
      <c r="I119" s="183">
        <f t="shared" si="142"/>
        <v>21.048911518261637</v>
      </c>
      <c r="K119" s="43">
        <f t="shared" si="113"/>
        <v>9.614653684119541E-2</v>
      </c>
    </row>
    <row r="120" spans="1:11" ht="20.100000000000001" customHeight="1" thickBot="1" x14ac:dyDescent="0.3">
      <c r="A120" s="219"/>
      <c r="B120" t="s">
        <v>41</v>
      </c>
      <c r="C120" s="54">
        <f t="shared" ref="C120:I120" si="144">C72/C24</f>
        <v>2.1756047266454122</v>
      </c>
      <c r="D120" s="41">
        <f t="shared" si="144"/>
        <v>2.6124092046803837</v>
      </c>
      <c r="E120" s="41">
        <f t="shared" si="144"/>
        <v>2.3239647922346882</v>
      </c>
      <c r="F120" s="41">
        <f t="shared" ref="F120:G120" si="145">F72/F24</f>
        <v>2.6343167682601587</v>
      </c>
      <c r="G120" s="41">
        <f t="shared" si="145"/>
        <v>3.4169438408825004</v>
      </c>
      <c r="H120" s="41">
        <f t="shared" si="144"/>
        <v>4.4149541795931206</v>
      </c>
      <c r="I120" s="183">
        <f t="shared" si="144"/>
        <v>4.82790725997718</v>
      </c>
      <c r="K120" s="43">
        <f t="shared" si="113"/>
        <v>9.3535077281847762E-2</v>
      </c>
    </row>
    <row r="121" spans="1:11" ht="20.100000000000001" customHeight="1" thickBot="1" x14ac:dyDescent="0.3">
      <c r="A121" s="17" t="s">
        <v>26</v>
      </c>
      <c r="B121" s="18"/>
      <c r="C121" s="53">
        <f t="shared" ref="C121:I121" si="146">C73/C25</f>
        <v>5.3955760221934037</v>
      </c>
      <c r="D121" s="169">
        <f t="shared" si="146"/>
        <v>5.1799325929553977</v>
      </c>
      <c r="E121" s="169">
        <f t="shared" si="146"/>
        <v>4.7635860641355796</v>
      </c>
      <c r="F121" s="169">
        <f t="shared" ref="F121:G121" si="147">F73/F25</f>
        <v>4.945475514244956</v>
      </c>
      <c r="G121" s="169">
        <f t="shared" si="147"/>
        <v>4.481723753518013</v>
      </c>
      <c r="H121" s="169">
        <f t="shared" si="146"/>
        <v>4.4938626151862877</v>
      </c>
      <c r="I121" s="182">
        <f t="shared" si="146"/>
        <v>5.7509925915541027</v>
      </c>
      <c r="K121" s="34">
        <f t="shared" si="113"/>
        <v>0.27974374920130979</v>
      </c>
    </row>
    <row r="122" spans="1:11" ht="20.100000000000001" customHeight="1" x14ac:dyDescent="0.25">
      <c r="A122" s="35"/>
      <c r="B122" t="s">
        <v>42</v>
      </c>
      <c r="C122" s="54">
        <f t="shared" ref="C122:I122" si="148">C74/C26</f>
        <v>8.5465300809799558</v>
      </c>
      <c r="D122" s="41">
        <f t="shared" si="148"/>
        <v>10.986867547585044</v>
      </c>
      <c r="E122" s="41">
        <f t="shared" si="148"/>
        <v>8.4069324817011086</v>
      </c>
      <c r="F122" s="41">
        <f t="shared" ref="F122:G122" si="149">F74/F26</f>
        <v>8.1401663674342579</v>
      </c>
      <c r="G122" s="41">
        <f t="shared" si="149"/>
        <v>7.8997118247652534</v>
      </c>
      <c r="H122" s="41">
        <f t="shared" si="148"/>
        <v>7.6902885212202916</v>
      </c>
      <c r="I122" s="183">
        <f t="shared" si="148"/>
        <v>10.31779018067674</v>
      </c>
      <c r="K122" s="43">
        <f t="shared" si="113"/>
        <v>0.34166490011476414</v>
      </c>
    </row>
    <row r="123" spans="1:11" ht="20.100000000000001" customHeight="1" thickBot="1" x14ac:dyDescent="0.3">
      <c r="A123" s="219"/>
      <c r="B123" t="s">
        <v>41</v>
      </c>
      <c r="C123" s="54">
        <f t="shared" ref="C123:I123" si="150">C75/C27</f>
        <v>3.0944530831492969</v>
      </c>
      <c r="D123" s="41">
        <f t="shared" si="150"/>
        <v>3.0633340492995158</v>
      </c>
      <c r="E123" s="41">
        <f t="shared" si="150"/>
        <v>3.1628049484462837</v>
      </c>
      <c r="F123" s="41">
        <f t="shared" ref="F123:G123" si="151">F75/F27</f>
        <v>3.3549607211625481</v>
      </c>
      <c r="G123" s="41">
        <f t="shared" si="151"/>
        <v>3.5277086706265339</v>
      </c>
      <c r="H123" s="41">
        <f t="shared" si="150"/>
        <v>3.7201652026273089</v>
      </c>
      <c r="I123" s="183">
        <f t="shared" si="150"/>
        <v>3.8222184225049078</v>
      </c>
      <c r="K123" s="43">
        <f t="shared" si="113"/>
        <v>2.7432443001597206E-2</v>
      </c>
    </row>
    <row r="124" spans="1:11" ht="20.100000000000001" customHeight="1" thickBot="1" x14ac:dyDescent="0.3">
      <c r="A124" s="17" t="s">
        <v>103</v>
      </c>
      <c r="B124" s="18"/>
      <c r="C124" s="53">
        <f t="shared" ref="C124:I124" si="152">C76/C28</f>
        <v>5.2504744138606689</v>
      </c>
      <c r="D124" s="169">
        <f t="shared" si="152"/>
        <v>5.4676832997077218</v>
      </c>
      <c r="E124" s="169">
        <f t="shared" si="152"/>
        <v>4.886341132332082</v>
      </c>
      <c r="F124" s="169">
        <f t="shared" ref="F124:G124" si="153">F76/F28</f>
        <v>6.1665357188702048</v>
      </c>
      <c r="G124" s="169">
        <f t="shared" si="153"/>
        <v>6.0691196351111474</v>
      </c>
      <c r="H124" s="169">
        <f t="shared" si="152"/>
        <v>5.1571705687286507</v>
      </c>
      <c r="I124" s="182">
        <f t="shared" si="152"/>
        <v>5.2154946689455581</v>
      </c>
      <c r="K124" s="34">
        <f t="shared" si="113"/>
        <v>1.1309321543593154E-2</v>
      </c>
    </row>
    <row r="125" spans="1:11" ht="20.100000000000001" customHeight="1" x14ac:dyDescent="0.25">
      <c r="A125" s="35"/>
      <c r="B125" t="s">
        <v>42</v>
      </c>
      <c r="C125" s="54">
        <f t="shared" ref="C125:I125" si="154">C77/C29</f>
        <v>8.8219907864146805</v>
      </c>
      <c r="D125" s="41">
        <f t="shared" si="154"/>
        <v>7.9278075188695167</v>
      </c>
      <c r="E125" s="41">
        <f t="shared" si="154"/>
        <v>5.3059111054299448</v>
      </c>
      <c r="F125" s="41">
        <f t="shared" ref="F125:G125" si="155">F77/F29</f>
        <v>7.4216689735864705</v>
      </c>
      <c r="G125" s="41">
        <f t="shared" si="155"/>
        <v>7.9880684466342631</v>
      </c>
      <c r="H125" s="41">
        <f t="shared" si="154"/>
        <v>7.3411781149144879</v>
      </c>
      <c r="I125" s="183">
        <f t="shared" si="154"/>
        <v>7.1525917133503221</v>
      </c>
      <c r="K125" s="43">
        <f t="shared" si="113"/>
        <v>-2.5688847023208693E-2</v>
      </c>
    </row>
    <row r="126" spans="1:11" ht="20.100000000000001" customHeight="1" thickBot="1" x14ac:dyDescent="0.3">
      <c r="A126" s="219"/>
      <c r="B126" t="s">
        <v>41</v>
      </c>
      <c r="C126" s="54">
        <f t="shared" ref="C126:I126" si="156">C78/C30</f>
        <v>3.6242080016250129</v>
      </c>
      <c r="D126" s="41">
        <f t="shared" si="156"/>
        <v>3.8319918871902581</v>
      </c>
      <c r="E126" s="41">
        <f t="shared" si="156"/>
        <v>3.9938925411898385</v>
      </c>
      <c r="F126" s="41">
        <f t="shared" ref="F126:G126" si="157">F78/F30</f>
        <v>3.7690685130021739</v>
      </c>
      <c r="G126" s="41">
        <f t="shared" si="157"/>
        <v>3.9081079730067483</v>
      </c>
      <c r="H126" s="41">
        <f t="shared" si="156"/>
        <v>3.7463396616680211</v>
      </c>
      <c r="I126" s="183">
        <f t="shared" si="156"/>
        <v>3.6323302719017581</v>
      </c>
      <c r="K126" s="43">
        <f t="shared" si="113"/>
        <v>-3.0432208518835022E-2</v>
      </c>
    </row>
    <row r="127" spans="1:11" ht="20.100000000000001" customHeight="1" thickBot="1" x14ac:dyDescent="0.3">
      <c r="A127" s="17" t="s">
        <v>9</v>
      </c>
      <c r="B127" s="18"/>
      <c r="C127" s="53">
        <f t="shared" ref="C127:I127" si="158">C79/C31</f>
        <v>4.2926865832174128</v>
      </c>
      <c r="D127" s="169">
        <f t="shared" si="158"/>
        <v>4.3303673697966829</v>
      </c>
      <c r="E127" s="169">
        <f t="shared" si="158"/>
        <v>4.5876927752226218</v>
      </c>
      <c r="F127" s="169">
        <f t="shared" ref="F127:G127" si="159">F79/F31</f>
        <v>4.435768720512459</v>
      </c>
      <c r="G127" s="169">
        <f t="shared" si="159"/>
        <v>3.9297965280126252</v>
      </c>
      <c r="H127" s="169">
        <f t="shared" si="158"/>
        <v>4.5109499253330583</v>
      </c>
      <c r="I127" s="182">
        <f t="shared" si="158"/>
        <v>5.5786617694962715</v>
      </c>
      <c r="K127" s="34">
        <f t="shared" si="113"/>
        <v>0.23669334881485754</v>
      </c>
    </row>
    <row r="128" spans="1:11" ht="20.100000000000001" customHeight="1" x14ac:dyDescent="0.25">
      <c r="A128" s="35"/>
      <c r="B128" t="s">
        <v>42</v>
      </c>
      <c r="C128" s="54">
        <f t="shared" ref="C128:I128" si="160">C80/C32</f>
        <v>8.6157584549226236</v>
      </c>
      <c r="D128" s="41">
        <f t="shared" si="160"/>
        <v>9.2267089803991489</v>
      </c>
      <c r="E128" s="41">
        <f t="shared" si="160"/>
        <v>10.043909773256988</v>
      </c>
      <c r="F128" s="41">
        <f t="shared" ref="F128:G128" si="161">F80/F32</f>
        <v>9.7347836212761418</v>
      </c>
      <c r="G128" s="41">
        <f t="shared" si="161"/>
        <v>11.959347444545473</v>
      </c>
      <c r="H128" s="41">
        <f t="shared" si="160"/>
        <v>11.144735654047807</v>
      </c>
      <c r="I128" s="183">
        <f t="shared" si="160"/>
        <v>11.407877307692889</v>
      </c>
      <c r="K128" s="43">
        <f t="shared" si="113"/>
        <v>2.3611296114458145E-2</v>
      </c>
    </row>
    <row r="129" spans="1:11" ht="20.100000000000001" customHeight="1" thickBot="1" x14ac:dyDescent="0.3">
      <c r="A129" s="219"/>
      <c r="B129" t="s">
        <v>41</v>
      </c>
      <c r="C129" s="54">
        <f t="shared" ref="C129:I129" si="162">C81/C33</f>
        <v>2.9725197434027817</v>
      </c>
      <c r="D129" s="41">
        <f t="shared" si="162"/>
        <v>3.0922176967130417</v>
      </c>
      <c r="E129" s="41">
        <f t="shared" si="162"/>
        <v>3.3400513414949007</v>
      </c>
      <c r="F129" s="41">
        <f t="shared" ref="F129:G129" si="163">F81/F33</f>
        <v>3.3903788400207047</v>
      </c>
      <c r="G129" s="41">
        <f t="shared" si="163"/>
        <v>3.4035176225303028</v>
      </c>
      <c r="H129" s="41">
        <f t="shared" si="162"/>
        <v>3.5315880702886275</v>
      </c>
      <c r="I129" s="183">
        <f t="shared" si="162"/>
        <v>3.7293963583464524</v>
      </c>
      <c r="K129" s="43">
        <f t="shared" si="113"/>
        <v>5.6011144029506972E-2</v>
      </c>
    </row>
    <row r="130" spans="1:11" ht="20.100000000000001" customHeight="1" thickBot="1" x14ac:dyDescent="0.3">
      <c r="A130" s="17" t="s">
        <v>12</v>
      </c>
      <c r="B130" s="18"/>
      <c r="C130" s="53">
        <f t="shared" ref="C130:I130" si="164">C82/C34</f>
        <v>3.7574468322224552</v>
      </c>
      <c r="D130" s="169">
        <f t="shared" si="164"/>
        <v>3.7704534225375128</v>
      </c>
      <c r="E130" s="169">
        <f t="shared" si="164"/>
        <v>3.7531063004621421</v>
      </c>
      <c r="F130" s="169">
        <f t="shared" ref="F130:G130" si="165">F82/F34</f>
        <v>3.2271093996566451</v>
      </c>
      <c r="G130" s="169">
        <f t="shared" si="165"/>
        <v>3.0572923623670283</v>
      </c>
      <c r="H130" s="169">
        <f t="shared" si="164"/>
        <v>3.1149474032506856</v>
      </c>
      <c r="I130" s="182">
        <f t="shared" si="164"/>
        <v>3.7426785454023879</v>
      </c>
      <c r="K130" s="34">
        <f t="shared" si="113"/>
        <v>0.20152222843204889</v>
      </c>
    </row>
    <row r="131" spans="1:11" ht="20.100000000000001" customHeight="1" x14ac:dyDescent="0.25">
      <c r="A131" s="35"/>
      <c r="B131" t="s">
        <v>42</v>
      </c>
      <c r="C131" s="54">
        <f t="shared" ref="C131:I131" si="166">C83/C35</f>
        <v>6.5114133195300425</v>
      </c>
      <c r="D131" s="41">
        <f t="shared" si="166"/>
        <v>6.194533158108551</v>
      </c>
      <c r="E131" s="41">
        <f t="shared" si="166"/>
        <v>5.8572628598213905</v>
      </c>
      <c r="F131" s="41">
        <f t="shared" ref="F131:G131" si="167">F83/F35</f>
        <v>4.6456746925895409</v>
      </c>
      <c r="G131" s="41">
        <f t="shared" si="167"/>
        <v>5.0539941688228893</v>
      </c>
      <c r="H131" s="41">
        <f t="shared" si="166"/>
        <v>5.2067475807992807</v>
      </c>
      <c r="I131" s="183">
        <f t="shared" si="166"/>
        <v>5.669224036997746</v>
      </c>
      <c r="K131" s="43">
        <f t="shared" si="113"/>
        <v>8.8822522893931263E-2</v>
      </c>
    </row>
    <row r="132" spans="1:11" ht="20.100000000000001" customHeight="1" thickBot="1" x14ac:dyDescent="0.3">
      <c r="A132" s="219"/>
      <c r="B132" t="s">
        <v>41</v>
      </c>
      <c r="C132" s="54">
        <f t="shared" ref="C132:I132" si="168">C84/C36</f>
        <v>2.5870780949019956</v>
      </c>
      <c r="D132" s="41">
        <f t="shared" si="168"/>
        <v>2.6597150384712642</v>
      </c>
      <c r="E132" s="41">
        <f t="shared" si="168"/>
        <v>2.8435620972733431</v>
      </c>
      <c r="F132" s="41">
        <f t="shared" ref="F132:G132" si="169">F84/F36</f>
        <v>2.40438083990413</v>
      </c>
      <c r="G132" s="41">
        <f t="shared" si="169"/>
        <v>2.4388556619832822</v>
      </c>
      <c r="H132" s="41">
        <f t="shared" si="168"/>
        <v>2.5250833419297534</v>
      </c>
      <c r="I132" s="183">
        <f t="shared" si="168"/>
        <v>2.7052886680412573</v>
      </c>
      <c r="K132" s="43">
        <f t="shared" si="113"/>
        <v>7.1366090425270881E-2</v>
      </c>
    </row>
    <row r="133" spans="1:11" ht="20.100000000000001" customHeight="1" thickBot="1" x14ac:dyDescent="0.3">
      <c r="A133" s="17" t="s">
        <v>11</v>
      </c>
      <c r="B133" s="18"/>
      <c r="C133" s="53">
        <f t="shared" ref="C133:I133" si="170">C85/C37</f>
        <v>3.4995901302247181</v>
      </c>
      <c r="D133" s="169">
        <f t="shared" si="170"/>
        <v>3.6172306493557351</v>
      </c>
      <c r="E133" s="169">
        <f t="shared" si="170"/>
        <v>3.6593951137034177</v>
      </c>
      <c r="F133" s="169">
        <f t="shared" ref="F133:G133" si="171">F85/F37</f>
        <v>3.8105394511720654</v>
      </c>
      <c r="G133" s="169">
        <f t="shared" si="171"/>
        <v>3.4404899265721021</v>
      </c>
      <c r="H133" s="169">
        <f t="shared" si="170"/>
        <v>3.5800972995860798</v>
      </c>
      <c r="I133" s="182">
        <f t="shared" si="170"/>
        <v>4.1917778612300127</v>
      </c>
      <c r="K133" s="34">
        <f t="shared" si="113"/>
        <v>0.17085584844709489</v>
      </c>
    </row>
    <row r="134" spans="1:11" ht="20.100000000000001" customHeight="1" x14ac:dyDescent="0.25">
      <c r="A134" s="35"/>
      <c r="B134" t="s">
        <v>42</v>
      </c>
      <c r="C134" s="54">
        <f t="shared" ref="C134:I134" si="172">C86/C38</f>
        <v>9.4593915192518825</v>
      </c>
      <c r="D134" s="41">
        <f t="shared" si="172"/>
        <v>9.8262393081334114</v>
      </c>
      <c r="E134" s="41">
        <f t="shared" si="172"/>
        <v>9.8714347596235577</v>
      </c>
      <c r="F134" s="41">
        <f t="shared" ref="F134:G134" si="173">F86/F38</f>
        <v>9.5642067097241092</v>
      </c>
      <c r="G134" s="41">
        <f t="shared" si="173"/>
        <v>8.986912153786843</v>
      </c>
      <c r="H134" s="41">
        <f t="shared" si="172"/>
        <v>9.5622009717787151</v>
      </c>
      <c r="I134" s="183">
        <f t="shared" si="172"/>
        <v>9.9662287667502074</v>
      </c>
      <c r="K134" s="43">
        <f t="shared" si="113"/>
        <v>4.2252593954458267E-2</v>
      </c>
    </row>
    <row r="135" spans="1:11" ht="20.100000000000001" customHeight="1" thickBot="1" x14ac:dyDescent="0.3">
      <c r="A135" s="219"/>
      <c r="B135" t="s">
        <v>41</v>
      </c>
      <c r="C135" s="54">
        <f t="shared" ref="C135:I135" si="174">C87/C39</f>
        <v>2.7053523323271169</v>
      </c>
      <c r="D135" s="41">
        <f t="shared" si="174"/>
        <v>2.8582163449429099</v>
      </c>
      <c r="E135" s="41">
        <f t="shared" si="174"/>
        <v>2.9886613293918165</v>
      </c>
      <c r="F135" s="41">
        <f t="shared" ref="F135:G135" si="175">F87/F39</f>
        <v>3.0033512190316172</v>
      </c>
      <c r="G135" s="41">
        <f t="shared" si="175"/>
        <v>3.0337369720846326</v>
      </c>
      <c r="H135" s="41">
        <f t="shared" si="174"/>
        <v>3.2037699251573182</v>
      </c>
      <c r="I135" s="183">
        <f t="shared" si="174"/>
        <v>3.4955657890235945</v>
      </c>
      <c r="K135" s="43">
        <f t="shared" si="113"/>
        <v>9.1078907250790792E-2</v>
      </c>
    </row>
    <row r="136" spans="1:11" ht="20.100000000000001" customHeight="1" thickBot="1" x14ac:dyDescent="0.3">
      <c r="A136" s="17" t="s">
        <v>6</v>
      </c>
      <c r="B136" s="18"/>
      <c r="C136" s="53">
        <f t="shared" ref="C136:I136" si="176">C88/C40</f>
        <v>4.721032914532131</v>
      </c>
      <c r="D136" s="169">
        <f t="shared" si="176"/>
        <v>5.2663767289432464</v>
      </c>
      <c r="E136" s="169">
        <f t="shared" si="176"/>
        <v>5.8535288582290521</v>
      </c>
      <c r="F136" s="169">
        <f t="shared" ref="F136:G136" si="177">F88/F40</f>
        <v>6.0191777275289509</v>
      </c>
      <c r="G136" s="169">
        <f t="shared" si="177"/>
        <v>5.2108803360939211</v>
      </c>
      <c r="H136" s="169">
        <f t="shared" si="176"/>
        <v>5.2994496089818934</v>
      </c>
      <c r="I136" s="182">
        <f t="shared" si="176"/>
        <v>6.1575744924156783</v>
      </c>
      <c r="K136" s="34">
        <f t="shared" si="113"/>
        <v>0.16192717107440219</v>
      </c>
    </row>
    <row r="137" spans="1:11" ht="20.100000000000001" customHeight="1" x14ac:dyDescent="0.25">
      <c r="A137" s="35"/>
      <c r="B137" t="s">
        <v>42</v>
      </c>
      <c r="C137" s="54">
        <f t="shared" ref="C137:I137" si="178">C89/C41</f>
        <v>10.43620664331918</v>
      </c>
      <c r="D137" s="41">
        <f t="shared" si="178"/>
        <v>10.88841256916583</v>
      </c>
      <c r="E137" s="41">
        <f t="shared" si="178"/>
        <v>11.564204729106528</v>
      </c>
      <c r="F137" s="41">
        <f t="shared" ref="F137:G137" si="179">F89/F41</f>
        <v>11.385771020236271</v>
      </c>
      <c r="G137" s="41">
        <f t="shared" si="179"/>
        <v>11.546971243508999</v>
      </c>
      <c r="H137" s="41">
        <f t="shared" si="178"/>
        <v>11.897154894045967</v>
      </c>
      <c r="I137" s="237">
        <f t="shared" si="178"/>
        <v>12.33252218698771</v>
      </c>
      <c r="K137" s="43">
        <f t="shared" si="113"/>
        <v>3.6594235917666876E-2</v>
      </c>
    </row>
    <row r="138" spans="1:11" ht="20.100000000000001" customHeight="1" thickBot="1" x14ac:dyDescent="0.3">
      <c r="A138" s="219"/>
      <c r="B138" t="s">
        <v>41</v>
      </c>
      <c r="C138" s="54">
        <f t="shared" ref="C138:I138" si="180">C90/C42</f>
        <v>3.2203387361387796</v>
      </c>
      <c r="D138" s="41">
        <f t="shared" si="180"/>
        <v>3.5336721368834847</v>
      </c>
      <c r="E138" s="41">
        <f t="shared" si="180"/>
        <v>3.794407741231824</v>
      </c>
      <c r="F138" s="41">
        <f t="shared" ref="F138:G138" si="181">F90/F42</f>
        <v>3.9585853714938462</v>
      </c>
      <c r="G138" s="41">
        <f t="shared" si="181"/>
        <v>4.0431164340769117</v>
      </c>
      <c r="H138" s="41">
        <f t="shared" si="180"/>
        <v>4.2323958750224309</v>
      </c>
      <c r="I138" s="183">
        <f t="shared" si="180"/>
        <v>4.3849897416246701</v>
      </c>
      <c r="K138" s="43">
        <f t="shared" si="113"/>
        <v>3.6053779256041488E-2</v>
      </c>
    </row>
    <row r="139" spans="1:11" ht="20.100000000000001" customHeight="1" thickBot="1" x14ac:dyDescent="0.3">
      <c r="A139" s="17" t="s">
        <v>7</v>
      </c>
      <c r="B139" s="18"/>
      <c r="C139" s="53">
        <f t="shared" ref="C139:I139" si="182">C91/C43</f>
        <v>13.606317179877836</v>
      </c>
      <c r="D139" s="169">
        <f t="shared" si="182"/>
        <v>12.864860068951531</v>
      </c>
      <c r="E139" s="169">
        <f t="shared" si="182"/>
        <v>15.569859982213398</v>
      </c>
      <c r="F139" s="169">
        <f t="shared" ref="F139:G139" si="183">F91/F43</f>
        <v>14.675860440346899</v>
      </c>
      <c r="G139" s="169">
        <f t="shared" si="183"/>
        <v>13.064319030268306</v>
      </c>
      <c r="H139" s="169">
        <f t="shared" si="182"/>
        <v>12.607329984578895</v>
      </c>
      <c r="I139" s="182">
        <f t="shared" si="182"/>
        <v>13.440321903077955</v>
      </c>
      <c r="K139" s="34">
        <f t="shared" si="113"/>
        <v>6.6072032660203506E-2</v>
      </c>
    </row>
    <row r="140" spans="1:11" ht="20.100000000000001" customHeight="1" x14ac:dyDescent="0.25">
      <c r="A140" s="35"/>
      <c r="B140" t="s">
        <v>42</v>
      </c>
      <c r="C140" s="54">
        <f t="shared" ref="C140:I140" si="184">C92/C44</f>
        <v>17.343538291795131</v>
      </c>
      <c r="D140" s="41">
        <f t="shared" si="184"/>
        <v>15.135612348541587</v>
      </c>
      <c r="E140" s="41">
        <f t="shared" si="184"/>
        <v>17.897327696503972</v>
      </c>
      <c r="F140" s="41">
        <f t="shared" ref="F140:G140" si="185">F92/F44</f>
        <v>17.227658366505111</v>
      </c>
      <c r="G140" s="41">
        <f t="shared" si="185"/>
        <v>17.857502174372957</v>
      </c>
      <c r="H140" s="41">
        <f t="shared" si="184"/>
        <v>18.798711710200049</v>
      </c>
      <c r="I140" s="183">
        <f t="shared" si="184"/>
        <v>18.038668621893432</v>
      </c>
      <c r="K140" s="43">
        <f t="shared" si="113"/>
        <v>-4.0430594395158614E-2</v>
      </c>
    </row>
    <row r="141" spans="1:11" ht="20.100000000000001" customHeight="1" thickBot="1" x14ac:dyDescent="0.3">
      <c r="A141" s="219"/>
      <c r="B141" t="s">
        <v>41</v>
      </c>
      <c r="C141" s="54">
        <f t="shared" ref="C141:I141" si="186">C93/C45</f>
        <v>5.7456459973539813</v>
      </c>
      <c r="D141" s="41">
        <f t="shared" si="186"/>
        <v>6.3598698970344749</v>
      </c>
      <c r="E141" s="41">
        <f t="shared" si="186"/>
        <v>6.435994581767444</v>
      </c>
      <c r="F141" s="41">
        <f t="shared" ref="F141:G141" si="187">F93/F45</f>
        <v>6.9692724983047567</v>
      </c>
      <c r="G141" s="41">
        <f t="shared" si="187"/>
        <v>6.6775284770147945</v>
      </c>
      <c r="H141" s="41">
        <f t="shared" si="186"/>
        <v>6.8066812227074234</v>
      </c>
      <c r="I141" s="183">
        <f t="shared" si="186"/>
        <v>7.2710027896050509</v>
      </c>
      <c r="K141" s="43">
        <f t="shared" si="113"/>
        <v>6.8215559346106569E-2</v>
      </c>
    </row>
    <row r="142" spans="1:11" ht="20.100000000000001" customHeight="1" x14ac:dyDescent="0.25">
      <c r="A142" s="378" t="s">
        <v>27</v>
      </c>
      <c r="B142" s="394"/>
      <c r="C142" s="238">
        <f t="shared" ref="C142:I142" si="188">C94/C46</f>
        <v>4.7569112942824816</v>
      </c>
      <c r="D142" s="239">
        <f t="shared" si="188"/>
        <v>5.1415914345030833</v>
      </c>
      <c r="E142" s="239">
        <f t="shared" si="188"/>
        <v>5.4155944930994329</v>
      </c>
      <c r="F142" s="239">
        <f t="shared" ref="F142:G142" si="189">F94/F46</f>
        <v>5.4857885246444358</v>
      </c>
      <c r="G142" s="239">
        <f t="shared" si="189"/>
        <v>4.8001473258470018</v>
      </c>
      <c r="H142" s="240">
        <f t="shared" si="188"/>
        <v>4.9256910936366189</v>
      </c>
      <c r="I142" s="241">
        <f t="shared" si="188"/>
        <v>5.8671029118209166</v>
      </c>
      <c r="K142" s="160">
        <f t="shared" si="113"/>
        <v>0.1911227887190256</v>
      </c>
    </row>
    <row r="143" spans="1:11" ht="20.100000000000001" customHeight="1" x14ac:dyDescent="0.25">
      <c r="A143" s="35"/>
      <c r="B143" t="s">
        <v>42</v>
      </c>
      <c r="C143" s="242">
        <f t="shared" ref="C143:I143" si="190">C95/C47</f>
        <v>9.8494977541431705</v>
      </c>
      <c r="D143" s="41">
        <f t="shared" si="190"/>
        <v>10.411404658338641</v>
      </c>
      <c r="E143" s="41">
        <f t="shared" si="190"/>
        <v>10.813566770358026</v>
      </c>
      <c r="F143" s="41">
        <f t="shared" ref="F143:G143" si="191">F95/F47</f>
        <v>10.404073324750314</v>
      </c>
      <c r="G143" s="41">
        <f t="shared" si="191"/>
        <v>10.469578868030986</v>
      </c>
      <c r="H143" s="54">
        <f t="shared" si="190"/>
        <v>10.661846563998399</v>
      </c>
      <c r="I143" s="183">
        <f t="shared" si="190"/>
        <v>11.370025106578135</v>
      </c>
      <c r="K143" s="43">
        <f t="shared" si="113"/>
        <v>6.6421753335958289E-2</v>
      </c>
    </row>
    <row r="144" spans="1:11" ht="20.100000000000001" customHeight="1" thickBot="1" x14ac:dyDescent="0.3">
      <c r="A144" s="44"/>
      <c r="B144" s="36" t="s">
        <v>41</v>
      </c>
      <c r="C144" s="243">
        <f t="shared" ref="C144:I144" si="192">C96/C48</f>
        <v>3.2123307365165226</v>
      </c>
      <c r="D144" s="42">
        <f t="shared" si="192"/>
        <v>3.4169911944004991</v>
      </c>
      <c r="E144" s="42">
        <f t="shared" si="192"/>
        <v>3.594888865750693</v>
      </c>
      <c r="F144" s="42">
        <f t="shared" ref="F144:G144" si="193">F96/F48</f>
        <v>3.6577305306216243</v>
      </c>
      <c r="G144" s="42">
        <f t="shared" si="193"/>
        <v>3.728775801182513</v>
      </c>
      <c r="H144" s="55">
        <f t="shared" si="192"/>
        <v>3.9174068397834274</v>
      </c>
      <c r="I144" s="244">
        <f t="shared" si="192"/>
        <v>4.138696914158408</v>
      </c>
      <c r="K144" s="48">
        <f t="shared" si="113"/>
        <v>5.648891816077356E-2</v>
      </c>
    </row>
    <row r="146" spans="1:1" ht="15.75" x14ac:dyDescent="0.25">
      <c r="A146" s="110" t="s">
        <v>44</v>
      </c>
    </row>
  </sheetData>
  <mergeCells count="44">
    <mergeCell ref="A5:B6"/>
    <mergeCell ref="C5:C6"/>
    <mergeCell ref="D5:D6"/>
    <mergeCell ref="E5:E6"/>
    <mergeCell ref="C53:C54"/>
    <mergeCell ref="D53:D54"/>
    <mergeCell ref="E53:E54"/>
    <mergeCell ref="A46:B46"/>
    <mergeCell ref="S5:T5"/>
    <mergeCell ref="S53:T53"/>
    <mergeCell ref="K5:K6"/>
    <mergeCell ref="L5:L6"/>
    <mergeCell ref="M5:M6"/>
    <mergeCell ref="M53:M54"/>
    <mergeCell ref="P5:P6"/>
    <mergeCell ref="P53:P54"/>
    <mergeCell ref="Q5:Q6"/>
    <mergeCell ref="Q53:Q54"/>
    <mergeCell ref="O5:O6"/>
    <mergeCell ref="O53:O54"/>
    <mergeCell ref="A142:B142"/>
    <mergeCell ref="H101:H102"/>
    <mergeCell ref="K53:K54"/>
    <mergeCell ref="L53:L54"/>
    <mergeCell ref="K101:K102"/>
    <mergeCell ref="A101:B102"/>
    <mergeCell ref="C101:C102"/>
    <mergeCell ref="D101:D102"/>
    <mergeCell ref="E101:E102"/>
    <mergeCell ref="A53:B54"/>
    <mergeCell ref="A94:B94"/>
    <mergeCell ref="H53:H54"/>
    <mergeCell ref="I53:I54"/>
    <mergeCell ref="I101:I102"/>
    <mergeCell ref="F5:F6"/>
    <mergeCell ref="N5:N6"/>
    <mergeCell ref="F53:F54"/>
    <mergeCell ref="N53:N54"/>
    <mergeCell ref="F101:F102"/>
    <mergeCell ref="H5:H6"/>
    <mergeCell ref="I5:I6"/>
    <mergeCell ref="G5:G6"/>
    <mergeCell ref="G53:G54"/>
    <mergeCell ref="G101:G10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73" id="{005DBB5F-2208-4D02-A185-7018240489A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S7:T9 T46:T48</xm:sqref>
        </x14:conditionalFormatting>
        <x14:conditionalFormatting xmlns:xm="http://schemas.microsoft.com/office/excel/2006/main">
          <x14:cfRule type="iconSet" priority="56" id="{B89DC494-E00C-453F-9D1B-467F3600657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S46:S48</xm:sqref>
        </x14:conditionalFormatting>
        <x14:conditionalFormatting xmlns:xm="http://schemas.microsoft.com/office/excel/2006/main">
          <x14:cfRule type="iconSet" priority="54" id="{0A790B21-31AD-4D82-9EEF-8BCBF04AE14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S10:T12</xm:sqref>
        </x14:conditionalFormatting>
        <x14:conditionalFormatting xmlns:xm="http://schemas.microsoft.com/office/excel/2006/main">
          <x14:cfRule type="iconSet" priority="53" id="{DBB98915-B8F1-4A2A-ABB8-6FBAAB6DC97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S13:T15</xm:sqref>
        </x14:conditionalFormatting>
        <x14:conditionalFormatting xmlns:xm="http://schemas.microsoft.com/office/excel/2006/main">
          <x14:cfRule type="iconSet" priority="52" id="{C5FD3042-E8C4-478C-B6BF-68686AF60DD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S16:T18</xm:sqref>
        </x14:conditionalFormatting>
        <x14:conditionalFormatting xmlns:xm="http://schemas.microsoft.com/office/excel/2006/main">
          <x14:cfRule type="iconSet" priority="51" id="{DDA3B1CF-E5B9-454C-8C41-9956805BD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S19:T21</xm:sqref>
        </x14:conditionalFormatting>
        <x14:conditionalFormatting xmlns:xm="http://schemas.microsoft.com/office/excel/2006/main">
          <x14:cfRule type="iconSet" priority="50" id="{6E6BCC7D-F7BD-4CB5-8FC7-0B7DFF69BC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S22:T24</xm:sqref>
        </x14:conditionalFormatting>
        <x14:conditionalFormatting xmlns:xm="http://schemas.microsoft.com/office/excel/2006/main">
          <x14:cfRule type="iconSet" priority="49" id="{9F103001-FA03-438C-BE32-FB5066EDE0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S25:T27</xm:sqref>
        </x14:conditionalFormatting>
        <x14:conditionalFormatting xmlns:xm="http://schemas.microsoft.com/office/excel/2006/main">
          <x14:cfRule type="iconSet" priority="48" id="{FF065478-C602-4A47-AC22-EC8B207B81A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S28:T30</xm:sqref>
        </x14:conditionalFormatting>
        <x14:conditionalFormatting xmlns:xm="http://schemas.microsoft.com/office/excel/2006/main">
          <x14:cfRule type="iconSet" priority="47" id="{09B19BEA-CBBA-404E-855D-762295A6A7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S31:T33</xm:sqref>
        </x14:conditionalFormatting>
        <x14:conditionalFormatting xmlns:xm="http://schemas.microsoft.com/office/excel/2006/main">
          <x14:cfRule type="iconSet" priority="46" id="{1560CF8E-087B-41D3-B0AA-2A3D8D530C1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S34:T36</xm:sqref>
        </x14:conditionalFormatting>
        <x14:conditionalFormatting xmlns:xm="http://schemas.microsoft.com/office/excel/2006/main">
          <x14:cfRule type="iconSet" priority="45" id="{9EACDE8C-C411-4E94-BE2C-94F5AC788D4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S37:T39</xm:sqref>
        </x14:conditionalFormatting>
        <x14:conditionalFormatting xmlns:xm="http://schemas.microsoft.com/office/excel/2006/main">
          <x14:cfRule type="iconSet" priority="44" id="{DEC8A12E-351A-478C-81AD-9A6BE6E3C5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S40:T42</xm:sqref>
        </x14:conditionalFormatting>
        <x14:conditionalFormatting xmlns:xm="http://schemas.microsoft.com/office/excel/2006/main">
          <x14:cfRule type="iconSet" priority="43" id="{E5B318DB-759F-4E1F-853F-3F3FC14B291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S43:T45</xm:sqref>
        </x14:conditionalFormatting>
        <x14:conditionalFormatting xmlns:xm="http://schemas.microsoft.com/office/excel/2006/main">
          <x14:cfRule type="iconSet" priority="28" id="{F2E88448-8DC0-439A-8F0B-907F6BF02F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S55:T57 T94:T96</xm:sqref>
        </x14:conditionalFormatting>
        <x14:conditionalFormatting xmlns:xm="http://schemas.microsoft.com/office/excel/2006/main">
          <x14:cfRule type="iconSet" priority="27" id="{AA273CAF-4DA2-47BC-9F15-BEF45BC295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S94:S96</xm:sqref>
        </x14:conditionalFormatting>
        <x14:conditionalFormatting xmlns:xm="http://schemas.microsoft.com/office/excel/2006/main">
          <x14:cfRule type="iconSet" priority="26" id="{326C8CD9-8C90-4902-BAA7-4FE40BBC0D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S58:T60</xm:sqref>
        </x14:conditionalFormatting>
        <x14:conditionalFormatting xmlns:xm="http://schemas.microsoft.com/office/excel/2006/main">
          <x14:cfRule type="iconSet" priority="25" id="{A3F59114-BB2D-4DB8-91CC-D83DF86C93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S61:T63</xm:sqref>
        </x14:conditionalFormatting>
        <x14:conditionalFormatting xmlns:xm="http://schemas.microsoft.com/office/excel/2006/main">
          <x14:cfRule type="iconSet" priority="24" id="{2EB2552C-A48C-4221-9AB4-7C58ABA2301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S64:T66</xm:sqref>
        </x14:conditionalFormatting>
        <x14:conditionalFormatting xmlns:xm="http://schemas.microsoft.com/office/excel/2006/main">
          <x14:cfRule type="iconSet" priority="23" id="{6E925F3C-6511-4499-80F8-2608A3907A6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S67:T69</xm:sqref>
        </x14:conditionalFormatting>
        <x14:conditionalFormatting xmlns:xm="http://schemas.microsoft.com/office/excel/2006/main">
          <x14:cfRule type="iconSet" priority="22" id="{23E2DD15-8214-45B1-A93E-EE3A933478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S70:T72</xm:sqref>
        </x14:conditionalFormatting>
        <x14:conditionalFormatting xmlns:xm="http://schemas.microsoft.com/office/excel/2006/main">
          <x14:cfRule type="iconSet" priority="21" id="{66E4F2AE-F3B1-4959-B7FC-0972A3813F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S73:T75</xm:sqref>
        </x14:conditionalFormatting>
        <x14:conditionalFormatting xmlns:xm="http://schemas.microsoft.com/office/excel/2006/main">
          <x14:cfRule type="iconSet" priority="20" id="{6F095901-708F-4488-81D4-539B1139EF4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S76:T78</xm:sqref>
        </x14:conditionalFormatting>
        <x14:conditionalFormatting xmlns:xm="http://schemas.microsoft.com/office/excel/2006/main">
          <x14:cfRule type="iconSet" priority="19" id="{000E3292-A1DC-4EF8-9F30-906633E3F6C8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S79:T81</xm:sqref>
        </x14:conditionalFormatting>
        <x14:conditionalFormatting xmlns:xm="http://schemas.microsoft.com/office/excel/2006/main">
          <x14:cfRule type="iconSet" priority="18" id="{6C431D81-97D9-40AC-98CA-C0E8F4DD66A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S82:T84</xm:sqref>
        </x14:conditionalFormatting>
        <x14:conditionalFormatting xmlns:xm="http://schemas.microsoft.com/office/excel/2006/main">
          <x14:cfRule type="iconSet" priority="17" id="{06E76055-1F52-499A-A02D-6498E4D6E86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S85:T87</xm:sqref>
        </x14:conditionalFormatting>
        <x14:conditionalFormatting xmlns:xm="http://schemas.microsoft.com/office/excel/2006/main">
          <x14:cfRule type="iconSet" priority="16" id="{D7EC5D78-62CC-4852-BE0F-071ED5CA3B81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S88:T90</xm:sqref>
        </x14:conditionalFormatting>
        <x14:conditionalFormatting xmlns:xm="http://schemas.microsoft.com/office/excel/2006/main">
          <x14:cfRule type="iconSet" priority="15" id="{46C637AF-D43C-418E-B2DF-567FD6E899FE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S91:T93</xm:sqref>
        </x14:conditionalFormatting>
        <x14:conditionalFormatting xmlns:xm="http://schemas.microsoft.com/office/excel/2006/main">
          <x14:cfRule type="iconSet" priority="14" id="{E6F98C94-67CC-4719-934A-D84BF0AD94D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K103:K105</xm:sqref>
        </x14:conditionalFormatting>
        <x14:conditionalFormatting xmlns:xm="http://schemas.microsoft.com/office/excel/2006/main">
          <x14:cfRule type="iconSet" priority="13" id="{97B34DEA-A8E5-4E31-8747-44DEC5247EF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K142:K144</xm:sqref>
        </x14:conditionalFormatting>
        <x14:conditionalFormatting xmlns:xm="http://schemas.microsoft.com/office/excel/2006/main">
          <x14:cfRule type="iconSet" priority="12" id="{BB87E9FB-B0E0-4235-AF79-6660D61AA16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K106:K108</xm:sqref>
        </x14:conditionalFormatting>
        <x14:conditionalFormatting xmlns:xm="http://schemas.microsoft.com/office/excel/2006/main">
          <x14:cfRule type="iconSet" priority="11" id="{55239462-DFFC-4EFA-AFBB-819D22BFD12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K109:K111</xm:sqref>
        </x14:conditionalFormatting>
        <x14:conditionalFormatting xmlns:xm="http://schemas.microsoft.com/office/excel/2006/main">
          <x14:cfRule type="iconSet" priority="10" id="{2381B9AA-A1BF-4CCF-B057-5FABB04A6B9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K112:K114</xm:sqref>
        </x14:conditionalFormatting>
        <x14:conditionalFormatting xmlns:xm="http://schemas.microsoft.com/office/excel/2006/main">
          <x14:cfRule type="iconSet" priority="9" id="{8A88637D-74DC-46FD-A20C-4D3970E7EDE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K115:K117</xm:sqref>
        </x14:conditionalFormatting>
        <x14:conditionalFormatting xmlns:xm="http://schemas.microsoft.com/office/excel/2006/main">
          <x14:cfRule type="iconSet" priority="8" id="{D0081677-52D5-47DD-8C52-A7E95E7B92A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K118:K120</xm:sqref>
        </x14:conditionalFormatting>
        <x14:conditionalFormatting xmlns:xm="http://schemas.microsoft.com/office/excel/2006/main">
          <x14:cfRule type="iconSet" priority="7" id="{9756F955-5E15-42B3-8CF7-02F15AC6925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K121:K123</xm:sqref>
        </x14:conditionalFormatting>
        <x14:conditionalFormatting xmlns:xm="http://schemas.microsoft.com/office/excel/2006/main">
          <x14:cfRule type="iconSet" priority="6" id="{27FD4812-A3F7-419F-8AAE-A6F979CA34D7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K124:K126</xm:sqref>
        </x14:conditionalFormatting>
        <x14:conditionalFormatting xmlns:xm="http://schemas.microsoft.com/office/excel/2006/main">
          <x14:cfRule type="iconSet" priority="5" id="{A3EF3470-2124-4ECE-A3C7-4AA8E179E9C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K127:K129</xm:sqref>
        </x14:conditionalFormatting>
        <x14:conditionalFormatting xmlns:xm="http://schemas.microsoft.com/office/excel/2006/main">
          <x14:cfRule type="iconSet" priority="4" id="{5258FB97-008F-4B74-8B34-121420F87FE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K130:K132</xm:sqref>
        </x14:conditionalFormatting>
        <x14:conditionalFormatting xmlns:xm="http://schemas.microsoft.com/office/excel/2006/main">
          <x14:cfRule type="iconSet" priority="3" id="{927DBC62-7CDE-426A-B214-38431987B7C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K133:K135</xm:sqref>
        </x14:conditionalFormatting>
        <x14:conditionalFormatting xmlns:xm="http://schemas.microsoft.com/office/excel/2006/main">
          <x14:cfRule type="iconSet" priority="2" id="{6372F475-02B4-45A3-9B51-6B9A66F4769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K136:K138</xm:sqref>
        </x14:conditionalFormatting>
        <x14:conditionalFormatting xmlns:xm="http://schemas.microsoft.com/office/excel/2006/main">
          <x14:cfRule type="iconSet" priority="1" id="{D4BC6856-B432-41DE-A037-FA68CBC86D6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K139:K141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W119"/>
  <sheetViews>
    <sheetView showGridLines="0" topLeftCell="A103" workbookViewId="0">
      <selection activeCell="K116" sqref="K116"/>
    </sheetView>
  </sheetViews>
  <sheetFormatPr defaultRowHeight="15" x14ac:dyDescent="0.25"/>
  <cols>
    <col min="1" max="1" width="2.85546875" customWidth="1"/>
    <col min="2" max="2" width="23" customWidth="1"/>
    <col min="3" max="5" width="12" customWidth="1"/>
    <col min="6" max="6" width="13.7109375" customWidth="1"/>
    <col min="7" max="7" width="12" customWidth="1"/>
    <col min="8" max="9" width="12.42578125" customWidth="1"/>
    <col min="10" max="10" width="2.5703125" customWidth="1"/>
    <col min="11" max="12" width="10.28515625" customWidth="1"/>
    <col min="13" max="15" width="11.140625" customWidth="1"/>
    <col min="16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3" x14ac:dyDescent="0.25">
      <c r="A1" s="1" t="s">
        <v>80</v>
      </c>
    </row>
    <row r="2" spans="1:23" x14ac:dyDescent="0.25">
      <c r="A2" s="1"/>
    </row>
    <row r="3" spans="1:23" x14ac:dyDescent="0.25">
      <c r="A3" s="1" t="s">
        <v>29</v>
      </c>
      <c r="K3" s="1" t="s">
        <v>31</v>
      </c>
      <c r="S3" s="1" t="str">
        <f>'7'!S3</f>
        <v>VARIAÇÃO (JAN.-DEZ)</v>
      </c>
    </row>
    <row r="4" spans="1:23" ht="15.75" thickBot="1" x14ac:dyDescent="0.3"/>
    <row r="5" spans="1:23" ht="24" customHeight="1" x14ac:dyDescent="0.25">
      <c r="A5" s="378" t="s">
        <v>87</v>
      </c>
      <c r="B5" s="409"/>
      <c r="C5" s="380">
        <v>2016</v>
      </c>
      <c r="D5" s="382">
        <v>2017</v>
      </c>
      <c r="E5" s="382">
        <v>2018</v>
      </c>
      <c r="F5" s="382">
        <v>2019</v>
      </c>
      <c r="G5" s="382">
        <v>2020</v>
      </c>
      <c r="H5" s="382">
        <v>2021</v>
      </c>
      <c r="I5" s="386">
        <v>2022</v>
      </c>
      <c r="K5" s="405">
        <v>2016</v>
      </c>
      <c r="L5" s="382">
        <v>2017</v>
      </c>
      <c r="M5" s="382">
        <v>2018</v>
      </c>
      <c r="N5" s="382">
        <v>2019</v>
      </c>
      <c r="O5" s="382">
        <v>2020</v>
      </c>
      <c r="P5" s="382">
        <v>2021</v>
      </c>
      <c r="Q5" s="386">
        <v>2022</v>
      </c>
      <c r="S5" s="407" t="s">
        <v>100</v>
      </c>
      <c r="T5" s="408"/>
    </row>
    <row r="6" spans="1:23" ht="20.25" customHeight="1" thickBot="1" x14ac:dyDescent="0.3">
      <c r="A6" s="379"/>
      <c r="B6" s="410"/>
      <c r="C6" s="393"/>
      <c r="D6" s="390"/>
      <c r="E6" s="390"/>
      <c r="F6" s="390"/>
      <c r="G6" s="383"/>
      <c r="H6" s="383"/>
      <c r="I6" s="387"/>
      <c r="K6" s="406"/>
      <c r="L6" s="390"/>
      <c r="M6" s="390"/>
      <c r="N6" s="390"/>
      <c r="O6" s="390"/>
      <c r="P6" s="383">
        <v>2020</v>
      </c>
      <c r="Q6" s="387">
        <v>2021</v>
      </c>
      <c r="S6" s="141" t="s">
        <v>0</v>
      </c>
      <c r="T6" s="52" t="s">
        <v>43</v>
      </c>
    </row>
    <row r="7" spans="1:23" ht="20.100000000000001" customHeight="1" thickBot="1" x14ac:dyDescent="0.3">
      <c r="A7" s="17" t="s">
        <v>42</v>
      </c>
      <c r="B7" s="18"/>
      <c r="C7" s="24">
        <f>SUM(C8:C17)</f>
        <v>73589682</v>
      </c>
      <c r="D7" s="25">
        <f>SUM(D8:D17)</f>
        <v>80208943</v>
      </c>
      <c r="E7" s="25">
        <v>81369316</v>
      </c>
      <c r="F7" s="25">
        <v>89195523</v>
      </c>
      <c r="G7" s="311">
        <v>49337610</v>
      </c>
      <c r="H7" s="311">
        <v>45841588</v>
      </c>
      <c r="I7" s="193">
        <v>84172472</v>
      </c>
      <c r="J7" s="1"/>
      <c r="K7" s="155">
        <f t="shared" ref="K7:Q7" si="0">C7/C29</f>
        <v>0.28645210339566635</v>
      </c>
      <c r="L7" s="32">
        <f t="shared" si="0"/>
        <v>0.29996382809659872</v>
      </c>
      <c r="M7" s="32">
        <f t="shared" si="0"/>
        <v>0.30810715382130371</v>
      </c>
      <c r="N7" s="32">
        <f t="shared" si="0"/>
        <v>0.32051295383624323</v>
      </c>
      <c r="O7" s="32">
        <f t="shared" si="0"/>
        <v>0.19586889395393703</v>
      </c>
      <c r="P7" s="317">
        <f t="shared" si="0"/>
        <v>0.17979521767406717</v>
      </c>
      <c r="Q7" s="245">
        <f t="shared" si="0"/>
        <v>0.30074593233867591</v>
      </c>
      <c r="R7" s="1"/>
      <c r="S7" s="78">
        <f t="shared" ref="S7:S17" si="1">(I7-H7)/H7</f>
        <v>0.83615960249893617</v>
      </c>
      <c r="T7" s="112">
        <f>(Q7-P7)*100</f>
        <v>12.095071466460874</v>
      </c>
      <c r="W7" s="1"/>
    </row>
    <row r="8" spans="1:23" ht="20.100000000000001" customHeight="1" x14ac:dyDescent="0.25">
      <c r="A8" s="35"/>
      <c r="B8" s="162" t="s">
        <v>73</v>
      </c>
      <c r="C8" s="22">
        <v>37372619</v>
      </c>
      <c r="D8" s="23">
        <v>38873692</v>
      </c>
      <c r="E8" s="23">
        <v>39446321</v>
      </c>
      <c r="F8" s="23">
        <v>43511718</v>
      </c>
      <c r="G8" s="226">
        <v>24224828</v>
      </c>
      <c r="H8" s="226">
        <v>21788571</v>
      </c>
      <c r="I8" s="180">
        <v>41277660</v>
      </c>
      <c r="K8" s="90">
        <f t="shared" ref="K8:K17" si="2">C8/$C$7</f>
        <v>0.50785134524701436</v>
      </c>
      <c r="L8" s="29">
        <f t="shared" ref="L8:L17" si="3">D8/$D$7</f>
        <v>0.48465533325878635</v>
      </c>
      <c r="M8" s="29">
        <f t="shared" ref="M8:M17" si="4">E8/$E$7</f>
        <v>0.4847812779942749</v>
      </c>
      <c r="N8" s="29">
        <f t="shared" ref="N8:N17" si="5">F8/$F$7</f>
        <v>0.4878240133195923</v>
      </c>
      <c r="O8" s="318">
        <f>G8/$G$7</f>
        <v>0.49100124631087722</v>
      </c>
      <c r="P8" s="318">
        <f t="shared" ref="P8:P17" si="6">H8/$H$7</f>
        <v>0.47530140098986101</v>
      </c>
      <c r="Q8" s="91">
        <f t="shared" ref="Q8:Q17" si="7">I8/$I$7</f>
        <v>0.49039381901484369</v>
      </c>
      <c r="S8" s="118">
        <f t="shared" si="1"/>
        <v>0.89446384528843126</v>
      </c>
      <c r="T8" s="119">
        <f t="shared" ref="T8:T39" si="8">(Q8-P8)*100</f>
        <v>1.5092418024982679</v>
      </c>
    </row>
    <row r="9" spans="1:23" ht="20.100000000000001" customHeight="1" x14ac:dyDescent="0.25">
      <c r="A9" s="35"/>
      <c r="B9" s="162" t="s">
        <v>74</v>
      </c>
      <c r="C9" s="22">
        <v>5996156</v>
      </c>
      <c r="D9" s="23">
        <v>7255381</v>
      </c>
      <c r="E9" s="23">
        <v>7833663</v>
      </c>
      <c r="F9" s="23">
        <v>8890691</v>
      </c>
      <c r="G9" s="226">
        <v>4710388</v>
      </c>
      <c r="H9" s="226">
        <v>4870698</v>
      </c>
      <c r="I9" s="180">
        <v>8616479</v>
      </c>
      <c r="K9" s="90">
        <f t="shared" si="2"/>
        <v>8.1480933699373773E-2</v>
      </c>
      <c r="L9" s="29">
        <f t="shared" si="3"/>
        <v>9.0456010622157176E-2</v>
      </c>
      <c r="M9" s="29">
        <f t="shared" si="4"/>
        <v>9.6272936594428302E-2</v>
      </c>
      <c r="N9" s="29">
        <f t="shared" si="5"/>
        <v>9.967642658477377E-2</v>
      </c>
      <c r="O9" s="318">
        <f t="shared" ref="O9:O17" si="9">G9/$G$7</f>
        <v>9.5472561398900355E-2</v>
      </c>
      <c r="P9" s="318">
        <f t="shared" si="6"/>
        <v>0.1062506386122575</v>
      </c>
      <c r="Q9" s="91">
        <f t="shared" si="7"/>
        <v>0.1023669472366215</v>
      </c>
      <c r="S9" s="164">
        <f t="shared" si="1"/>
        <v>0.76904398507154414</v>
      </c>
      <c r="T9" s="115">
        <f t="shared" si="8"/>
        <v>-0.38836913756360031</v>
      </c>
    </row>
    <row r="10" spans="1:23" ht="20.100000000000001" customHeight="1" x14ac:dyDescent="0.25">
      <c r="A10" s="35"/>
      <c r="B10" s="162" t="s">
        <v>81</v>
      </c>
      <c r="C10" s="22">
        <v>34002</v>
      </c>
      <c r="D10" s="23">
        <v>46873</v>
      </c>
      <c r="E10" s="23">
        <v>70780</v>
      </c>
      <c r="F10" s="23">
        <v>43940</v>
      </c>
      <c r="G10" s="226">
        <v>37473</v>
      </c>
      <c r="H10" s="226">
        <v>26994</v>
      </c>
      <c r="I10" s="180">
        <v>15529</v>
      </c>
      <c r="K10" s="90">
        <f t="shared" si="2"/>
        <v>4.6204847032767449E-4</v>
      </c>
      <c r="L10" s="29">
        <f t="shared" si="3"/>
        <v>5.843862074083186E-4</v>
      </c>
      <c r="M10" s="29">
        <f t="shared" si="4"/>
        <v>8.698610665474932E-4</v>
      </c>
      <c r="N10" s="29">
        <f t="shared" si="5"/>
        <v>4.9262562202813701E-4</v>
      </c>
      <c r="O10" s="318">
        <f t="shared" si="9"/>
        <v>7.5952199549187728E-4</v>
      </c>
      <c r="P10" s="318">
        <f t="shared" si="6"/>
        <v>5.8885394633362178E-4</v>
      </c>
      <c r="Q10" s="91">
        <f t="shared" si="7"/>
        <v>1.8449024521936341E-4</v>
      </c>
      <c r="S10" s="164">
        <f t="shared" si="1"/>
        <v>-0.42472401274357263</v>
      </c>
      <c r="T10" s="115">
        <f t="shared" si="8"/>
        <v>-4.043637011142584E-2</v>
      </c>
      <c r="W10" s="1"/>
    </row>
    <row r="11" spans="1:23" ht="20.100000000000001" customHeight="1" x14ac:dyDescent="0.25">
      <c r="A11" s="35"/>
      <c r="B11" s="162" t="s">
        <v>75</v>
      </c>
      <c r="C11" s="22">
        <v>27432812</v>
      </c>
      <c r="D11" s="23">
        <v>30749453</v>
      </c>
      <c r="E11" s="23">
        <v>30888329</v>
      </c>
      <c r="F11" s="23">
        <v>33714237</v>
      </c>
      <c r="G11" s="226">
        <v>18372080</v>
      </c>
      <c r="H11" s="226">
        <v>17506821</v>
      </c>
      <c r="I11" s="180">
        <v>31228312</v>
      </c>
      <c r="K11" s="90">
        <f t="shared" si="2"/>
        <v>0.37278068411818926</v>
      </c>
      <c r="L11" s="29">
        <f t="shared" si="3"/>
        <v>0.38336688964969906</v>
      </c>
      <c r="M11" s="29">
        <f t="shared" si="4"/>
        <v>0.37960659519369683</v>
      </c>
      <c r="N11" s="29">
        <f t="shared" si="5"/>
        <v>0.37798126930653236</v>
      </c>
      <c r="O11" s="318">
        <f t="shared" si="9"/>
        <v>0.37237474616220767</v>
      </c>
      <c r="P11" s="318">
        <f t="shared" si="6"/>
        <v>0.38189822307202798</v>
      </c>
      <c r="Q11" s="91">
        <f t="shared" si="7"/>
        <v>0.37100385978921946</v>
      </c>
      <c r="S11" s="164">
        <f t="shared" si="1"/>
        <v>0.78377970506467165</v>
      </c>
      <c r="T11" s="115">
        <f t="shared" si="8"/>
        <v>-1.0894363282808517</v>
      </c>
    </row>
    <row r="12" spans="1:23" ht="20.100000000000001" customHeight="1" x14ac:dyDescent="0.25">
      <c r="A12" s="35"/>
      <c r="B12" t="s">
        <v>76</v>
      </c>
      <c r="C12" s="22">
        <v>2421840</v>
      </c>
      <c r="D12" s="23">
        <v>3115619</v>
      </c>
      <c r="E12" s="23">
        <v>2990272</v>
      </c>
      <c r="F12" s="23">
        <v>2675500</v>
      </c>
      <c r="G12" s="226">
        <v>1749341</v>
      </c>
      <c r="H12" s="226">
        <v>1424798</v>
      </c>
      <c r="I12" s="180">
        <v>2639194</v>
      </c>
      <c r="K12" s="90">
        <f t="shared" si="2"/>
        <v>3.2910048449455186E-2</v>
      </c>
      <c r="L12" s="29">
        <f t="shared" si="3"/>
        <v>3.8843785785831884E-2</v>
      </c>
      <c r="M12" s="29">
        <f t="shared" si="4"/>
        <v>3.6749381056613524E-2</v>
      </c>
      <c r="N12" s="29">
        <f t="shared" si="5"/>
        <v>2.9995900130548033E-2</v>
      </c>
      <c r="O12" s="318">
        <f t="shared" si="9"/>
        <v>3.5456541166059723E-2</v>
      </c>
      <c r="P12" s="318">
        <f t="shared" si="6"/>
        <v>3.1080904090844321E-2</v>
      </c>
      <c r="Q12" s="91">
        <f t="shared" si="7"/>
        <v>3.1354597735943887E-2</v>
      </c>
      <c r="S12" s="164">
        <f t="shared" si="1"/>
        <v>0.85232854060715979</v>
      </c>
      <c r="T12" s="115">
        <f t="shared" si="8"/>
        <v>2.7369364509956598E-2</v>
      </c>
    </row>
    <row r="13" spans="1:23" ht="20.100000000000001" customHeight="1" x14ac:dyDescent="0.25">
      <c r="A13" s="35"/>
      <c r="B13" s="162" t="s">
        <v>95</v>
      </c>
      <c r="C13" s="22">
        <v>0</v>
      </c>
      <c r="D13" s="23">
        <v>0</v>
      </c>
      <c r="E13" s="23">
        <v>0</v>
      </c>
      <c r="F13" s="23">
        <v>0</v>
      </c>
      <c r="G13" s="226">
        <v>0</v>
      </c>
      <c r="H13" s="226">
        <v>6760</v>
      </c>
      <c r="I13" s="180">
        <v>5688</v>
      </c>
      <c r="K13" s="90">
        <f t="shared" si="2"/>
        <v>0</v>
      </c>
      <c r="L13" s="29">
        <f t="shared" si="3"/>
        <v>0</v>
      </c>
      <c r="M13" s="29">
        <f t="shared" si="4"/>
        <v>0</v>
      </c>
      <c r="N13" s="29">
        <f t="shared" ref="N13" si="10">F13/$F$7</f>
        <v>0</v>
      </c>
      <c r="O13" s="318">
        <f t="shared" si="9"/>
        <v>0</v>
      </c>
      <c r="P13" s="318">
        <f t="shared" ref="P13" si="11">H13/$H$7</f>
        <v>1.4746435049326826E-4</v>
      </c>
      <c r="Q13" s="91">
        <f t="shared" ref="Q13" si="12">I13/$I$7</f>
        <v>6.7575537047313998E-5</v>
      </c>
      <c r="S13" s="164">
        <f t="shared" si="1"/>
        <v>-0.15857988165680473</v>
      </c>
      <c r="T13" s="115">
        <f t="shared" ref="T13:T14" si="13">(Q13-P13)*100</f>
        <v>-7.9888813445954266E-3</v>
      </c>
    </row>
    <row r="14" spans="1:23" ht="20.100000000000001" customHeight="1" x14ac:dyDescent="0.25">
      <c r="A14" s="35"/>
      <c r="B14" t="s">
        <v>77</v>
      </c>
      <c r="C14" s="22">
        <v>0</v>
      </c>
      <c r="D14" s="23">
        <v>0</v>
      </c>
      <c r="E14" s="23">
        <v>0</v>
      </c>
      <c r="F14" s="23">
        <v>1164</v>
      </c>
      <c r="G14" s="226">
        <v>537</v>
      </c>
      <c r="H14" s="226">
        <v>0</v>
      </c>
      <c r="I14" s="180">
        <v>0</v>
      </c>
      <c r="K14" s="90">
        <f t="shared" si="2"/>
        <v>0</v>
      </c>
      <c r="L14" s="29">
        <f t="shared" si="3"/>
        <v>0</v>
      </c>
      <c r="M14" s="29">
        <f t="shared" si="4"/>
        <v>0</v>
      </c>
      <c r="N14" s="29">
        <f t="shared" si="5"/>
        <v>1.3049982340481371E-5</v>
      </c>
      <c r="O14" s="318">
        <f t="shared" si="9"/>
        <v>1.0884191593390924E-5</v>
      </c>
      <c r="P14" s="318">
        <f t="shared" si="6"/>
        <v>0</v>
      </c>
      <c r="Q14" s="91">
        <f t="shared" si="7"/>
        <v>0</v>
      </c>
      <c r="S14" s="164"/>
      <c r="T14" s="115">
        <f t="shared" si="13"/>
        <v>0</v>
      </c>
      <c r="W14" s="1"/>
    </row>
    <row r="15" spans="1:23" ht="20.100000000000001" customHeight="1" x14ac:dyDescent="0.25">
      <c r="A15" s="35"/>
      <c r="B15" s="162" t="s">
        <v>96</v>
      </c>
      <c r="C15" s="22">
        <v>0</v>
      </c>
      <c r="D15" s="23">
        <v>0</v>
      </c>
      <c r="E15" s="23">
        <v>0</v>
      </c>
      <c r="F15" s="23">
        <v>0</v>
      </c>
      <c r="G15" s="226">
        <v>0</v>
      </c>
      <c r="H15" s="226">
        <v>0</v>
      </c>
      <c r="I15" s="180">
        <v>0</v>
      </c>
      <c r="K15" s="90">
        <f t="shared" si="2"/>
        <v>0</v>
      </c>
      <c r="L15" s="29">
        <f t="shared" si="3"/>
        <v>0</v>
      </c>
      <c r="M15" s="29">
        <f t="shared" si="4"/>
        <v>0</v>
      </c>
      <c r="N15" s="29">
        <f t="shared" ref="N15:N16" si="14">F15/$F$7</f>
        <v>0</v>
      </c>
      <c r="O15" s="318">
        <f t="shared" si="9"/>
        <v>0</v>
      </c>
      <c r="P15" s="318">
        <f t="shared" ref="P15:P16" si="15">H15/$H$7</f>
        <v>0</v>
      </c>
      <c r="Q15" s="91">
        <f t="shared" ref="Q15:Q16" si="16">I15/$I$7</f>
        <v>0</v>
      </c>
      <c r="S15" s="164"/>
      <c r="T15" s="115">
        <f t="shared" ref="T15:T16" si="17">(Q15-P15)*100</f>
        <v>0</v>
      </c>
      <c r="W15" s="1"/>
    </row>
    <row r="16" spans="1:23" ht="20.100000000000001" customHeight="1" x14ac:dyDescent="0.25">
      <c r="A16" s="35"/>
      <c r="B16" t="s">
        <v>78</v>
      </c>
      <c r="C16" s="22">
        <v>0</v>
      </c>
      <c r="D16" s="23">
        <v>0</v>
      </c>
      <c r="E16" s="23">
        <v>0</v>
      </c>
      <c r="F16" s="23">
        <v>0</v>
      </c>
      <c r="G16" s="226"/>
      <c r="H16" s="226"/>
      <c r="I16" s="180"/>
      <c r="K16" s="90">
        <f t="shared" si="2"/>
        <v>0</v>
      </c>
      <c r="L16" s="29">
        <f t="shared" si="3"/>
        <v>0</v>
      </c>
      <c r="M16" s="29">
        <f t="shared" si="4"/>
        <v>0</v>
      </c>
      <c r="N16" s="29">
        <f t="shared" si="14"/>
        <v>0</v>
      </c>
      <c r="O16" s="318">
        <f t="shared" si="9"/>
        <v>0</v>
      </c>
      <c r="P16" s="318">
        <f t="shared" si="15"/>
        <v>0</v>
      </c>
      <c r="Q16" s="91">
        <f t="shared" si="16"/>
        <v>0</v>
      </c>
      <c r="S16" s="164"/>
      <c r="T16" s="115">
        <f t="shared" si="17"/>
        <v>0</v>
      </c>
    </row>
    <row r="17" spans="1:23" ht="20.100000000000001" customHeight="1" thickBot="1" x14ac:dyDescent="0.3">
      <c r="A17" s="35"/>
      <c r="B17" t="s">
        <v>79</v>
      </c>
      <c r="C17" s="22">
        <v>332253</v>
      </c>
      <c r="D17" s="23">
        <v>167925</v>
      </c>
      <c r="E17" s="23">
        <v>139951</v>
      </c>
      <c r="F17" s="23">
        <v>358273</v>
      </c>
      <c r="G17" s="226">
        <v>242963</v>
      </c>
      <c r="H17" s="226">
        <v>216946</v>
      </c>
      <c r="I17" s="180">
        <v>389610</v>
      </c>
      <c r="K17" s="90">
        <f t="shared" si="2"/>
        <v>4.5149400156396929E-3</v>
      </c>
      <c r="L17" s="29">
        <f t="shared" si="3"/>
        <v>2.093594476117208E-3</v>
      </c>
      <c r="M17" s="29">
        <f t="shared" si="4"/>
        <v>1.7199480944389406E-3</v>
      </c>
      <c r="N17" s="29">
        <f t="shared" si="5"/>
        <v>4.0167150541849505E-3</v>
      </c>
      <c r="O17" s="318">
        <f t="shared" si="9"/>
        <v>4.924498774869719E-3</v>
      </c>
      <c r="P17" s="318">
        <f t="shared" si="6"/>
        <v>4.7325149381823332E-3</v>
      </c>
      <c r="Q17" s="91">
        <f t="shared" si="7"/>
        <v>4.6287104411047832E-3</v>
      </c>
      <c r="S17" s="164">
        <f t="shared" si="1"/>
        <v>0.79588469019940444</v>
      </c>
      <c r="T17" s="117">
        <f t="shared" si="8"/>
        <v>-1.0380449707755E-2</v>
      </c>
    </row>
    <row r="18" spans="1:23" ht="20.100000000000001" customHeight="1" thickBot="1" x14ac:dyDescent="0.3">
      <c r="A18" s="17" t="s">
        <v>41</v>
      </c>
      <c r="B18" s="18"/>
      <c r="C18" s="24">
        <f>SUM(C19:C28)</f>
        <v>183310795</v>
      </c>
      <c r="D18" s="25">
        <f>SUM(D19:D28)</f>
        <v>187186441</v>
      </c>
      <c r="E18" s="25">
        <v>182724896</v>
      </c>
      <c r="F18" s="25">
        <v>189094393</v>
      </c>
      <c r="G18" s="312">
        <v>202553382</v>
      </c>
      <c r="H18" s="312">
        <v>209123970</v>
      </c>
      <c r="I18" s="179">
        <v>195706532</v>
      </c>
      <c r="J18" s="1"/>
      <c r="K18" s="155">
        <f t="shared" ref="K18:Q18" si="18">C18/C29</f>
        <v>0.71354789660433371</v>
      </c>
      <c r="L18" s="32">
        <f t="shared" si="18"/>
        <v>0.70003617190340128</v>
      </c>
      <c r="M18" s="32">
        <f t="shared" si="18"/>
        <v>0.69189284617869629</v>
      </c>
      <c r="N18" s="32">
        <f t="shared" si="18"/>
        <v>0.67948704616375677</v>
      </c>
      <c r="O18" s="32">
        <f t="shared" si="18"/>
        <v>0.80413110604606297</v>
      </c>
      <c r="P18" s="317">
        <f t="shared" si="18"/>
        <v>0.82020478232593286</v>
      </c>
      <c r="Q18" s="245">
        <f t="shared" si="18"/>
        <v>0.69925406766132414</v>
      </c>
      <c r="R18" s="1"/>
      <c r="S18" s="78">
        <f t="shared" ref="S18:S28" si="19">(I18-H18)/H18</f>
        <v>-6.4160210807015575E-2</v>
      </c>
      <c r="T18" s="112">
        <f t="shared" si="8"/>
        <v>-12.095071466460873</v>
      </c>
      <c r="W18" s="37"/>
    </row>
    <row r="19" spans="1:23" ht="20.100000000000001" customHeight="1" x14ac:dyDescent="0.25">
      <c r="A19" s="35"/>
      <c r="B19" t="s">
        <v>73</v>
      </c>
      <c r="C19" s="22">
        <v>63208159</v>
      </c>
      <c r="D19" s="23">
        <v>65750811</v>
      </c>
      <c r="E19" s="23">
        <v>62925601</v>
      </c>
      <c r="F19" s="23">
        <v>68447081</v>
      </c>
      <c r="G19" s="226">
        <v>75831564</v>
      </c>
      <c r="H19" s="226">
        <v>74756894</v>
      </c>
      <c r="I19" s="180">
        <v>67866986</v>
      </c>
      <c r="K19" s="90">
        <f t="shared" ref="K19:K28" si="20">C19/$C$18</f>
        <v>0.34481416656340397</v>
      </c>
      <c r="L19" s="29">
        <f t="shared" ref="L19:L28" si="21">D19/$D$18</f>
        <v>0.35125840658512225</v>
      </c>
      <c r="M19" s="29">
        <f t="shared" ref="M19:M28" si="22">E19/$E$18</f>
        <v>0.34437343994985775</v>
      </c>
      <c r="N19" s="29">
        <f t="shared" ref="N19:N28" si="23">F19/$F$18</f>
        <v>0.36197308610837553</v>
      </c>
      <c r="O19" s="318">
        <f>G19/$G$18</f>
        <v>0.3743781676279293</v>
      </c>
      <c r="P19" s="318">
        <f t="shared" ref="P19:P28" si="24">H19/$H$18</f>
        <v>0.35747644806092771</v>
      </c>
      <c r="Q19" s="91">
        <f t="shared" ref="Q19:Q28" si="25">I19/$I$18</f>
        <v>0.34677936043545038</v>
      </c>
      <c r="S19" s="118">
        <f t="shared" si="19"/>
        <v>-9.2164182209068232E-2</v>
      </c>
      <c r="T19" s="119">
        <f t="shared" si="8"/>
        <v>-1.0697087625477331</v>
      </c>
      <c r="W19" s="2"/>
    </row>
    <row r="20" spans="1:23" ht="20.100000000000001" customHeight="1" x14ac:dyDescent="0.25">
      <c r="A20" s="35"/>
      <c r="B20" t="s">
        <v>74</v>
      </c>
      <c r="C20" s="22">
        <v>56768</v>
      </c>
      <c r="D20" s="23">
        <v>44015</v>
      </c>
      <c r="E20" s="23">
        <v>22043</v>
      </c>
      <c r="F20" s="23">
        <v>50944</v>
      </c>
      <c r="G20" s="226">
        <v>44165</v>
      </c>
      <c r="H20" s="226">
        <v>23703</v>
      </c>
      <c r="I20" s="180">
        <v>293466</v>
      </c>
      <c r="K20" s="90">
        <f t="shared" si="20"/>
        <v>3.0968170750664194E-4</v>
      </c>
      <c r="L20" s="29">
        <f t="shared" si="21"/>
        <v>2.3513989456105957E-4</v>
      </c>
      <c r="M20" s="29">
        <f t="shared" si="22"/>
        <v>1.2063490242730799E-4</v>
      </c>
      <c r="N20" s="29">
        <f t="shared" si="23"/>
        <v>2.6941042085790455E-4</v>
      </c>
      <c r="O20" s="318">
        <f t="shared" ref="O20:O28" si="26">G20/$G$18</f>
        <v>2.1804128651873114E-4</v>
      </c>
      <c r="P20" s="318">
        <f t="shared" si="24"/>
        <v>1.1334425221556381E-4</v>
      </c>
      <c r="Q20" s="91">
        <f t="shared" si="25"/>
        <v>1.4995207211581472E-3</v>
      </c>
      <c r="S20" s="164">
        <f t="shared" si="19"/>
        <v>11.38096443488166</v>
      </c>
      <c r="T20" s="115">
        <f t="shared" si="8"/>
        <v>0.13861764689425835</v>
      </c>
      <c r="W20" s="2"/>
    </row>
    <row r="21" spans="1:23" ht="20.100000000000001" customHeight="1" x14ac:dyDescent="0.25">
      <c r="A21" s="35"/>
      <c r="B21" t="s">
        <v>81</v>
      </c>
      <c r="C21" s="22">
        <v>0</v>
      </c>
      <c r="D21" s="23">
        <v>0</v>
      </c>
      <c r="E21" s="23">
        <v>0</v>
      </c>
      <c r="F21" s="23">
        <v>194</v>
      </c>
      <c r="G21" s="226">
        <v>2165</v>
      </c>
      <c r="H21" s="226">
        <v>142</v>
      </c>
      <c r="I21" s="180">
        <v>0</v>
      </c>
      <c r="K21" s="90">
        <f t="shared" si="20"/>
        <v>0</v>
      </c>
      <c r="L21" s="29">
        <f t="shared" si="21"/>
        <v>0</v>
      </c>
      <c r="M21" s="29">
        <f t="shared" si="22"/>
        <v>0</v>
      </c>
      <c r="N21" s="29">
        <f t="shared" si="23"/>
        <v>1.0259426359617125E-6</v>
      </c>
      <c r="O21" s="318">
        <f t="shared" si="26"/>
        <v>1.0688540367101844E-5</v>
      </c>
      <c r="P21" s="318">
        <f t="shared" si="24"/>
        <v>6.7902306942623557E-7</v>
      </c>
      <c r="Q21" s="91">
        <f t="shared" si="25"/>
        <v>0</v>
      </c>
      <c r="S21" s="164">
        <f t="shared" si="19"/>
        <v>-1</v>
      </c>
      <c r="T21" s="115">
        <f t="shared" si="8"/>
        <v>-6.7902306942623555E-5</v>
      </c>
      <c r="W21" s="37"/>
    </row>
    <row r="22" spans="1:23" ht="20.100000000000001" customHeight="1" x14ac:dyDescent="0.25">
      <c r="A22" s="35"/>
      <c r="B22" t="s">
        <v>75</v>
      </c>
      <c r="C22" s="22">
        <v>90178750</v>
      </c>
      <c r="D22" s="23">
        <v>92438841</v>
      </c>
      <c r="E22" s="23">
        <v>93287385</v>
      </c>
      <c r="F22" s="23">
        <v>95010475</v>
      </c>
      <c r="G22" s="226">
        <v>99051498</v>
      </c>
      <c r="H22" s="226">
        <v>106004939</v>
      </c>
      <c r="I22" s="180">
        <v>101212056</v>
      </c>
      <c r="K22" s="90">
        <f t="shared" si="20"/>
        <v>0.49194456878548803</v>
      </c>
      <c r="L22" s="29">
        <f t="shared" si="21"/>
        <v>0.49383299616236626</v>
      </c>
      <c r="M22" s="29">
        <f t="shared" si="22"/>
        <v>0.51053461811793832</v>
      </c>
      <c r="N22" s="29">
        <f t="shared" si="23"/>
        <v>0.50244998538904329</v>
      </c>
      <c r="O22" s="318">
        <f t="shared" si="26"/>
        <v>0.48901428858887186</v>
      </c>
      <c r="P22" s="318">
        <f t="shared" si="24"/>
        <v>0.50689999333887936</v>
      </c>
      <c r="Q22" s="91">
        <f t="shared" si="25"/>
        <v>0.51716238066085607</v>
      </c>
      <c r="S22" s="164">
        <f t="shared" si="19"/>
        <v>-4.5213770652705154E-2</v>
      </c>
      <c r="T22" s="115">
        <f t="shared" si="8"/>
        <v>1.0262387321976707</v>
      </c>
      <c r="W22" s="2"/>
    </row>
    <row r="23" spans="1:23" ht="20.100000000000001" customHeight="1" x14ac:dyDescent="0.25">
      <c r="A23" s="35"/>
      <c r="B23" t="s">
        <v>76</v>
      </c>
      <c r="C23" s="22">
        <v>4165670</v>
      </c>
      <c r="D23" s="23">
        <v>4672073</v>
      </c>
      <c r="E23" s="23">
        <v>3977355</v>
      </c>
      <c r="F23" s="23">
        <v>3743966</v>
      </c>
      <c r="G23" s="226">
        <v>4337669</v>
      </c>
      <c r="H23" s="226">
        <v>4582037</v>
      </c>
      <c r="I23" s="180">
        <v>3982109</v>
      </c>
      <c r="K23" s="90">
        <f t="shared" si="20"/>
        <v>2.2724630047019325E-2</v>
      </c>
      <c r="L23" s="29">
        <f t="shared" si="21"/>
        <v>2.4959462742282706E-2</v>
      </c>
      <c r="M23" s="29">
        <f t="shared" si="22"/>
        <v>2.1766902524328158E-2</v>
      </c>
      <c r="N23" s="29">
        <f t="shared" si="23"/>
        <v>1.9799455396860975E-2</v>
      </c>
      <c r="O23" s="318">
        <f t="shared" si="26"/>
        <v>2.1414942358256944E-2</v>
      </c>
      <c r="P23" s="318">
        <f t="shared" si="24"/>
        <v>2.1910625549046339E-2</v>
      </c>
      <c r="Q23" s="91">
        <f t="shared" si="25"/>
        <v>2.0347348447214832E-2</v>
      </c>
      <c r="S23" s="164">
        <f t="shared" si="19"/>
        <v>-0.13093041370028222</v>
      </c>
      <c r="T23" s="115">
        <f t="shared" si="8"/>
        <v>-0.15632771018315067</v>
      </c>
      <c r="W23" s="2"/>
    </row>
    <row r="24" spans="1:23" ht="20.100000000000001" customHeight="1" x14ac:dyDescent="0.25">
      <c r="A24" s="35"/>
      <c r="B24" t="s">
        <v>95</v>
      </c>
      <c r="C24" s="22">
        <v>0</v>
      </c>
      <c r="D24" s="23">
        <v>0</v>
      </c>
      <c r="E24" s="23">
        <v>0</v>
      </c>
      <c r="F24" s="23">
        <v>0</v>
      </c>
      <c r="G24" s="226">
        <v>0</v>
      </c>
      <c r="H24" s="226">
        <v>18648</v>
      </c>
      <c r="I24" s="180">
        <v>28237</v>
      </c>
      <c r="K24" s="90">
        <f t="shared" ref="K24" si="27">C24/$C$18</f>
        <v>0</v>
      </c>
      <c r="L24" s="29">
        <f t="shared" ref="L24" si="28">D24/$D$18</f>
        <v>0</v>
      </c>
      <c r="M24" s="29">
        <f t="shared" ref="M24" si="29">E24/$E$18</f>
        <v>0</v>
      </c>
      <c r="N24" s="29">
        <f t="shared" ref="N24" si="30">F24/$F$18</f>
        <v>0</v>
      </c>
      <c r="O24" s="318">
        <f t="shared" si="26"/>
        <v>0</v>
      </c>
      <c r="P24" s="318">
        <f t="shared" ref="P24" si="31">H24/$H$18</f>
        <v>8.9171987314510141E-5</v>
      </c>
      <c r="Q24" s="91">
        <f t="shared" ref="Q24" si="32">I24/$I$18</f>
        <v>1.4428235844473499E-4</v>
      </c>
      <c r="S24" s="164">
        <f t="shared" si="19"/>
        <v>0.51421063921063925</v>
      </c>
      <c r="T24" s="115">
        <f t="shared" ref="T24:T28" si="33">(Q24-P24)*100</f>
        <v>5.5110371130224853E-3</v>
      </c>
      <c r="W24" s="2"/>
    </row>
    <row r="25" spans="1:23" ht="20.100000000000001" customHeight="1" x14ac:dyDescent="0.25">
      <c r="A25" s="35"/>
      <c r="B25" t="s">
        <v>77</v>
      </c>
      <c r="C25" s="22">
        <v>0</v>
      </c>
      <c r="D25" s="23">
        <v>0</v>
      </c>
      <c r="E25" s="23">
        <v>266</v>
      </c>
      <c r="F25" s="23">
        <v>221</v>
      </c>
      <c r="G25" s="226">
        <v>290</v>
      </c>
      <c r="H25" s="226">
        <v>1021</v>
      </c>
      <c r="I25" s="180">
        <v>1182</v>
      </c>
      <c r="K25" s="90">
        <f t="shared" si="20"/>
        <v>0</v>
      </c>
      <c r="L25" s="29">
        <f t="shared" si="21"/>
        <v>0</v>
      </c>
      <c r="M25" s="29">
        <f t="shared" si="22"/>
        <v>1.455740327798572E-6</v>
      </c>
      <c r="N25" s="29">
        <f t="shared" si="23"/>
        <v>1.1687284667398891E-6</v>
      </c>
      <c r="O25" s="318">
        <f t="shared" si="26"/>
        <v>1.4317213424755356E-6</v>
      </c>
      <c r="P25" s="318">
        <f t="shared" si="24"/>
        <v>4.8822715062266656E-6</v>
      </c>
      <c r="Q25" s="91">
        <f t="shared" si="25"/>
        <v>6.0396553345495896E-6</v>
      </c>
      <c r="S25" s="164">
        <f t="shared" si="19"/>
        <v>0.15768854064642507</v>
      </c>
      <c r="T25" s="115">
        <f t="shared" si="33"/>
        <v>1.1573838283229241E-4</v>
      </c>
      <c r="W25" s="37"/>
    </row>
    <row r="26" spans="1:23" ht="20.100000000000001" customHeight="1" x14ac:dyDescent="0.25">
      <c r="A26" s="35"/>
      <c r="B26" t="s">
        <v>96</v>
      </c>
      <c r="C26" s="22">
        <v>0</v>
      </c>
      <c r="D26" s="23">
        <v>0</v>
      </c>
      <c r="E26" s="23">
        <v>0</v>
      </c>
      <c r="F26" s="23">
        <v>0</v>
      </c>
      <c r="G26" s="226">
        <v>0</v>
      </c>
      <c r="H26" s="226">
        <v>11794</v>
      </c>
      <c r="I26" s="180">
        <v>32885</v>
      </c>
      <c r="K26" s="90">
        <f t="shared" ref="K26:K27" si="34">C26/$C$18</f>
        <v>0</v>
      </c>
      <c r="L26" s="29">
        <f t="shared" ref="L26:L27" si="35">D26/$D$18</f>
        <v>0</v>
      </c>
      <c r="M26" s="29">
        <f t="shared" ref="M26:M27" si="36">E26/$E$18</f>
        <v>0</v>
      </c>
      <c r="N26" s="29">
        <f t="shared" ref="N26:N27" si="37">F26/$F$18</f>
        <v>0</v>
      </c>
      <c r="O26" s="318">
        <f t="shared" si="26"/>
        <v>0</v>
      </c>
      <c r="P26" s="318">
        <f t="shared" ref="P26:P27" si="38">H26/$H$18</f>
        <v>5.6397169583190293E-5</v>
      </c>
      <c r="Q26" s="91">
        <f t="shared" ref="Q26:Q27" si="39">I26/$I$18</f>
        <v>1.6803220446418211E-4</v>
      </c>
      <c r="S26" s="164">
        <f t="shared" si="19"/>
        <v>1.788282177378328</v>
      </c>
      <c r="T26" s="115">
        <f t="shared" ref="T26:T27" si="40">(Q26-P26)*100</f>
        <v>1.1163503488099183E-2</v>
      </c>
      <c r="W26" s="37"/>
    </row>
    <row r="27" spans="1:23" ht="20.100000000000001" customHeight="1" x14ac:dyDescent="0.25">
      <c r="A27" s="35"/>
      <c r="B27" t="s">
        <v>78</v>
      </c>
      <c r="C27" s="22">
        <v>0</v>
      </c>
      <c r="D27" s="23">
        <v>24</v>
      </c>
      <c r="E27" s="23">
        <v>29</v>
      </c>
      <c r="F27" s="23">
        <v>22</v>
      </c>
      <c r="G27" s="226"/>
      <c r="H27" s="226"/>
      <c r="I27" s="180"/>
      <c r="K27" s="90">
        <f t="shared" si="34"/>
        <v>0</v>
      </c>
      <c r="L27" s="29">
        <f t="shared" si="35"/>
        <v>1.2821441484642576E-7</v>
      </c>
      <c r="M27" s="29">
        <f t="shared" si="36"/>
        <v>1.5870853197803982E-7</v>
      </c>
      <c r="N27" s="29">
        <f t="shared" si="37"/>
        <v>1.1634401026369935E-7</v>
      </c>
      <c r="O27" s="318">
        <f t="shared" si="26"/>
        <v>0</v>
      </c>
      <c r="P27" s="318">
        <f t="shared" si="38"/>
        <v>0</v>
      </c>
      <c r="Q27" s="91">
        <f t="shared" si="39"/>
        <v>0</v>
      </c>
      <c r="S27" s="164"/>
      <c r="T27" s="115">
        <f t="shared" si="40"/>
        <v>0</v>
      </c>
      <c r="W27" s="2"/>
    </row>
    <row r="28" spans="1:23" ht="20.100000000000001" customHeight="1" thickBot="1" x14ac:dyDescent="0.3">
      <c r="A28" s="35"/>
      <c r="B28" t="s">
        <v>79</v>
      </c>
      <c r="C28" s="45">
        <v>25701448</v>
      </c>
      <c r="D28" s="46">
        <v>24280677</v>
      </c>
      <c r="E28" s="46">
        <v>22512217</v>
      </c>
      <c r="F28" s="23">
        <v>21841490</v>
      </c>
      <c r="G28" s="226">
        <v>23286031</v>
      </c>
      <c r="H28" s="226">
        <v>23724792</v>
      </c>
      <c r="I28" s="180">
        <v>22289611</v>
      </c>
      <c r="K28" s="90">
        <f t="shared" si="20"/>
        <v>0.140206952896582</v>
      </c>
      <c r="L28" s="29">
        <f t="shared" si="21"/>
        <v>0.12971386640125285</v>
      </c>
      <c r="M28" s="29">
        <f t="shared" si="22"/>
        <v>0.12320279005658867</v>
      </c>
      <c r="N28" s="29">
        <f t="shared" si="23"/>
        <v>0.1155057516697494</v>
      </c>
      <c r="O28" s="318">
        <f t="shared" si="26"/>
        <v>0.11496243987671359</v>
      </c>
      <c r="P28" s="318">
        <f t="shared" si="24"/>
        <v>0.11344845834745773</v>
      </c>
      <c r="Q28" s="91">
        <f t="shared" si="25"/>
        <v>0.11389303551707718</v>
      </c>
      <c r="S28" s="164">
        <f t="shared" si="19"/>
        <v>-6.0492880190477542E-2</v>
      </c>
      <c r="T28" s="115">
        <f t="shared" si="33"/>
        <v>4.4457716961944505E-2</v>
      </c>
    </row>
    <row r="29" spans="1:23" ht="20.100000000000001" customHeight="1" thickBot="1" x14ac:dyDescent="0.3">
      <c r="A29" s="87" t="s">
        <v>27</v>
      </c>
      <c r="B29" s="111"/>
      <c r="C29" s="167">
        <f t="shared" ref="C29:I39" si="41">C7+C18</f>
        <v>256900477</v>
      </c>
      <c r="D29" s="96">
        <f t="shared" si="41"/>
        <v>267395384</v>
      </c>
      <c r="E29" s="96">
        <f t="shared" si="41"/>
        <v>264094212</v>
      </c>
      <c r="F29" s="96">
        <f t="shared" si="41"/>
        <v>278289916</v>
      </c>
      <c r="G29" s="189">
        <v>251890992</v>
      </c>
      <c r="H29" s="189">
        <v>254965558</v>
      </c>
      <c r="I29" s="186">
        <v>279879004</v>
      </c>
      <c r="K29" s="165">
        <f t="shared" ref="K29:Q29" si="42">K7+K18</f>
        <v>1</v>
      </c>
      <c r="L29" s="168">
        <f t="shared" si="42"/>
        <v>1</v>
      </c>
      <c r="M29" s="168">
        <f t="shared" si="42"/>
        <v>1</v>
      </c>
      <c r="N29" s="168">
        <f t="shared" si="42"/>
        <v>1</v>
      </c>
      <c r="O29" s="168">
        <f t="shared" si="42"/>
        <v>1</v>
      </c>
      <c r="P29" s="190">
        <f t="shared" si="42"/>
        <v>1</v>
      </c>
      <c r="Q29" s="191">
        <f t="shared" si="42"/>
        <v>1</v>
      </c>
      <c r="S29" s="249">
        <f t="shared" ref="S29:S39" si="43">(I29-H29)/H29</f>
        <v>9.771298600260353E-2</v>
      </c>
      <c r="T29" s="248">
        <f t="shared" si="8"/>
        <v>0</v>
      </c>
      <c r="W29" s="1"/>
    </row>
    <row r="30" spans="1:23" ht="20.100000000000001" customHeight="1" x14ac:dyDescent="0.25">
      <c r="A30" s="35"/>
      <c r="B30" t="s">
        <v>73</v>
      </c>
      <c r="C30" s="22">
        <f t="shared" si="41"/>
        <v>100580778</v>
      </c>
      <c r="D30" s="23">
        <f t="shared" si="41"/>
        <v>104624503</v>
      </c>
      <c r="E30" s="23">
        <f t="shared" si="41"/>
        <v>102371922</v>
      </c>
      <c r="F30" s="23">
        <f t="shared" si="41"/>
        <v>111958799</v>
      </c>
      <c r="G30" s="23">
        <f t="shared" ref="G30:H30" si="44">G8+G19</f>
        <v>100056392</v>
      </c>
      <c r="H30" s="23">
        <f t="shared" si="44"/>
        <v>96545465</v>
      </c>
      <c r="I30" s="180">
        <f t="shared" si="41"/>
        <v>109144646</v>
      </c>
      <c r="J30" s="2"/>
      <c r="K30" s="90">
        <f t="shared" ref="K30:K39" si="45">C30/$C$29</f>
        <v>0.39151650932901927</v>
      </c>
      <c r="L30" s="29">
        <f t="shared" ref="L30:L39" si="46">D30/$D$29</f>
        <v>0.39127265936647582</v>
      </c>
      <c r="M30" s="29">
        <f t="shared" ref="M30:M39" si="47">E30/$E$29</f>
        <v>0.38763409930392567</v>
      </c>
      <c r="N30" s="29">
        <f t="shared" ref="N30:N39" si="48">F30/$F$29</f>
        <v>0.40230993853187264</v>
      </c>
      <c r="O30" s="29">
        <f t="shared" ref="O30:O39" si="49">G30/$F$29</f>
        <v>0.35954012792903356</v>
      </c>
      <c r="P30" s="29">
        <f t="shared" ref="P30:P39" si="50">H30/$F$29</f>
        <v>0.34692405095986301</v>
      </c>
      <c r="Q30" s="91">
        <f t="shared" ref="Q30:Q39" si="51">I30/$I$29</f>
        <v>0.38997082467822419</v>
      </c>
      <c r="S30" s="118">
        <f t="shared" si="43"/>
        <v>0.13049997739407024</v>
      </c>
      <c r="T30" s="119">
        <f t="shared" si="8"/>
        <v>4.3046773718361191</v>
      </c>
    </row>
    <row r="31" spans="1:23" ht="20.100000000000001" customHeight="1" x14ac:dyDescent="0.25">
      <c r="A31" s="35"/>
      <c r="B31" t="s">
        <v>74</v>
      </c>
      <c r="C31" s="22">
        <f t="shared" si="41"/>
        <v>6052924</v>
      </c>
      <c r="D31" s="23">
        <f t="shared" si="41"/>
        <v>7299396</v>
      </c>
      <c r="E31" s="23">
        <f t="shared" si="41"/>
        <v>7855706</v>
      </c>
      <c r="F31" s="23">
        <f t="shared" si="41"/>
        <v>8941635</v>
      </c>
      <c r="G31" s="23">
        <f t="shared" ref="G31:H31" si="52">G9+G20</f>
        <v>4754553</v>
      </c>
      <c r="H31" s="23">
        <f t="shared" si="52"/>
        <v>4894401</v>
      </c>
      <c r="I31" s="180">
        <f t="shared" si="41"/>
        <v>8909945</v>
      </c>
      <c r="J31" s="2"/>
      <c r="K31" s="90">
        <f t="shared" si="45"/>
        <v>2.3561357575836654E-2</v>
      </c>
      <c r="L31" s="29">
        <f t="shared" si="46"/>
        <v>2.7298137652219157E-2</v>
      </c>
      <c r="M31" s="29">
        <f t="shared" si="47"/>
        <v>2.9745846910117061E-2</v>
      </c>
      <c r="N31" s="29">
        <f t="shared" si="48"/>
        <v>3.2130646803601753E-2</v>
      </c>
      <c r="O31" s="29">
        <f t="shared" si="49"/>
        <v>1.7084891426680369E-2</v>
      </c>
      <c r="P31" s="29">
        <f t="shared" si="50"/>
        <v>1.7587417720159145E-2</v>
      </c>
      <c r="Q31" s="91">
        <f t="shared" si="51"/>
        <v>3.1834988951154046E-2</v>
      </c>
      <c r="S31" s="164">
        <f t="shared" si="43"/>
        <v>0.82043624950223737</v>
      </c>
      <c r="T31" s="115">
        <f t="shared" si="8"/>
        <v>1.42475712309949</v>
      </c>
    </row>
    <row r="32" spans="1:23" ht="20.100000000000001" customHeight="1" x14ac:dyDescent="0.25">
      <c r="A32" s="35"/>
      <c r="B32" t="s">
        <v>81</v>
      </c>
      <c r="C32" s="22">
        <f t="shared" si="41"/>
        <v>34002</v>
      </c>
      <c r="D32" s="23">
        <f t="shared" si="41"/>
        <v>46873</v>
      </c>
      <c r="E32" s="23">
        <f t="shared" si="41"/>
        <v>70780</v>
      </c>
      <c r="F32" s="23">
        <f t="shared" si="41"/>
        <v>44134</v>
      </c>
      <c r="G32" s="23">
        <f t="shared" ref="G32:H32" si="53">G10+G21</f>
        <v>39638</v>
      </c>
      <c r="H32" s="23">
        <f t="shared" si="53"/>
        <v>27136</v>
      </c>
      <c r="I32" s="180">
        <f t="shared" si="41"/>
        <v>15529</v>
      </c>
      <c r="J32" s="2"/>
      <c r="K32" s="90">
        <f t="shared" si="45"/>
        <v>1.3235475619611248E-4</v>
      </c>
      <c r="L32" s="29">
        <f t="shared" si="46"/>
        <v>1.7529472386105215E-4</v>
      </c>
      <c r="M32" s="29">
        <f t="shared" si="47"/>
        <v>2.6801041743391182E-4</v>
      </c>
      <c r="N32" s="29">
        <f t="shared" si="48"/>
        <v>1.5859000798289794E-4</v>
      </c>
      <c r="O32" s="29">
        <f t="shared" si="49"/>
        <v>1.4243419441759434E-4</v>
      </c>
      <c r="P32" s="29">
        <f t="shared" si="50"/>
        <v>9.7509821376351989E-5</v>
      </c>
      <c r="Q32" s="91">
        <f t="shared" si="51"/>
        <v>5.548469080588839E-5</v>
      </c>
      <c r="S32" s="164">
        <f t="shared" si="43"/>
        <v>-0.427734375</v>
      </c>
      <c r="T32" s="115">
        <f t="shared" si="8"/>
        <v>-4.2025130570463596E-3</v>
      </c>
      <c r="W32" s="1"/>
    </row>
    <row r="33" spans="1:23" ht="20.100000000000001" customHeight="1" x14ac:dyDescent="0.25">
      <c r="A33" s="35"/>
      <c r="B33" t="s">
        <v>75</v>
      </c>
      <c r="C33" s="22">
        <f t="shared" si="41"/>
        <v>117611562</v>
      </c>
      <c r="D33" s="23">
        <f t="shared" si="41"/>
        <v>123188294</v>
      </c>
      <c r="E33" s="23">
        <f t="shared" si="41"/>
        <v>124175714</v>
      </c>
      <c r="F33" s="23">
        <f t="shared" si="41"/>
        <v>128724712</v>
      </c>
      <c r="G33" s="23">
        <f t="shared" ref="G33:H33" si="54">G11+G22</f>
        <v>117423578</v>
      </c>
      <c r="H33" s="23">
        <f t="shared" si="54"/>
        <v>123511760</v>
      </c>
      <c r="I33" s="180">
        <f t="shared" si="41"/>
        <v>132440368</v>
      </c>
      <c r="J33" s="2"/>
      <c r="K33" s="90">
        <f t="shared" si="45"/>
        <v>0.45780982337374171</v>
      </c>
      <c r="L33" s="29">
        <f t="shared" si="46"/>
        <v>0.46069715997790001</v>
      </c>
      <c r="M33" s="29">
        <f t="shared" si="47"/>
        <v>0.47019475761929991</v>
      </c>
      <c r="N33" s="29">
        <f t="shared" si="48"/>
        <v>0.46255614953723295</v>
      </c>
      <c r="O33" s="29">
        <f t="shared" si="49"/>
        <v>0.42194693824263468</v>
      </c>
      <c r="P33" s="29">
        <f t="shared" si="50"/>
        <v>0.44382405864824798</v>
      </c>
      <c r="Q33" s="91">
        <f t="shared" si="51"/>
        <v>0.47320580003207385</v>
      </c>
      <c r="S33" s="164">
        <f t="shared" si="43"/>
        <v>7.2289537449713295E-2</v>
      </c>
      <c r="T33" s="115">
        <f t="shared" si="8"/>
        <v>2.9381741383825877</v>
      </c>
    </row>
    <row r="34" spans="1:23" ht="20.100000000000001" customHeight="1" x14ac:dyDescent="0.25">
      <c r="A34" s="35"/>
      <c r="B34" t="s">
        <v>76</v>
      </c>
      <c r="C34" s="22">
        <f t="shared" si="41"/>
        <v>6587510</v>
      </c>
      <c r="D34" s="23">
        <f t="shared" si="41"/>
        <v>7787692</v>
      </c>
      <c r="E34" s="23">
        <f t="shared" si="41"/>
        <v>6967627</v>
      </c>
      <c r="F34" s="23">
        <f t="shared" si="41"/>
        <v>6419466</v>
      </c>
      <c r="G34" s="23">
        <f t="shared" ref="G34:H34" si="55">G12+G23</f>
        <v>6087010</v>
      </c>
      <c r="H34" s="23">
        <f t="shared" si="55"/>
        <v>6006835</v>
      </c>
      <c r="I34" s="180">
        <f t="shared" si="41"/>
        <v>6621303</v>
      </c>
      <c r="J34" s="2"/>
      <c r="K34" s="90">
        <f t="shared" si="45"/>
        <v>2.5642264572362003E-2</v>
      </c>
      <c r="L34" s="29">
        <f t="shared" si="46"/>
        <v>2.9124257432955537E-2</v>
      </c>
      <c r="M34" s="29">
        <f t="shared" si="47"/>
        <v>2.6383111342099388E-2</v>
      </c>
      <c r="N34" s="29">
        <f t="shared" si="48"/>
        <v>2.3067548017083019E-2</v>
      </c>
      <c r="O34" s="29">
        <f t="shared" si="49"/>
        <v>2.1872908970226576E-2</v>
      </c>
      <c r="P34" s="29">
        <f t="shared" si="50"/>
        <v>2.1584810137353305E-2</v>
      </c>
      <c r="Q34" s="91">
        <f t="shared" si="51"/>
        <v>2.3657733897037878E-2</v>
      </c>
      <c r="S34" s="164">
        <f t="shared" si="43"/>
        <v>0.10229480250414735</v>
      </c>
      <c r="T34" s="115">
        <f t="shared" si="8"/>
        <v>0.20729237596845729</v>
      </c>
    </row>
    <row r="35" spans="1:23" ht="20.100000000000001" customHeight="1" x14ac:dyDescent="0.25">
      <c r="A35" s="35"/>
      <c r="B35" t="s">
        <v>95</v>
      </c>
      <c r="C35" s="22">
        <f t="shared" si="41"/>
        <v>0</v>
      </c>
      <c r="D35" s="23">
        <f t="shared" si="41"/>
        <v>0</v>
      </c>
      <c r="E35" s="23">
        <f t="shared" si="41"/>
        <v>0</v>
      </c>
      <c r="F35" s="23">
        <f t="shared" si="41"/>
        <v>0</v>
      </c>
      <c r="G35" s="23">
        <f t="shared" ref="G35:H35" si="56">G13+G24</f>
        <v>0</v>
      </c>
      <c r="H35" s="23">
        <f t="shared" si="56"/>
        <v>25408</v>
      </c>
      <c r="I35" s="180">
        <f t="shared" si="41"/>
        <v>33925</v>
      </c>
      <c r="J35" s="2"/>
      <c r="K35" s="90">
        <f t="shared" ref="K35:K36" si="57">C35/$C$29</f>
        <v>0</v>
      </c>
      <c r="L35" s="29">
        <f t="shared" ref="L35:L36" si="58">D35/$D$29</f>
        <v>0</v>
      </c>
      <c r="M35" s="29">
        <f t="shared" ref="M35:M36" si="59">E35/$E$29</f>
        <v>0</v>
      </c>
      <c r="N35" s="29">
        <f t="shared" ref="N35:N36" si="60">F35/$F$29</f>
        <v>0</v>
      </c>
      <c r="O35" s="29">
        <f t="shared" si="49"/>
        <v>0</v>
      </c>
      <c r="P35" s="29">
        <f t="shared" si="50"/>
        <v>9.1300469543423914E-5</v>
      </c>
      <c r="Q35" s="91">
        <f t="shared" ref="Q35:Q36" si="61">I35/$I$29</f>
        <v>1.2121309392683133E-4</v>
      </c>
      <c r="S35" s="164">
        <f t="shared" si="43"/>
        <v>0.33520938287153651</v>
      </c>
      <c r="T35" s="115">
        <f t="shared" ref="T35:T36" si="62">(Q35-P35)*100</f>
        <v>2.991262438340741E-3</v>
      </c>
    </row>
    <row r="36" spans="1:23" ht="20.100000000000001" customHeight="1" x14ac:dyDescent="0.25">
      <c r="A36" s="35"/>
      <c r="B36" t="s">
        <v>77</v>
      </c>
      <c r="C36" s="22">
        <f t="shared" si="41"/>
        <v>0</v>
      </c>
      <c r="D36" s="23">
        <f t="shared" si="41"/>
        <v>0</v>
      </c>
      <c r="E36" s="23">
        <f t="shared" si="41"/>
        <v>266</v>
      </c>
      <c r="F36" s="23">
        <f t="shared" si="41"/>
        <v>1385</v>
      </c>
      <c r="G36" s="23">
        <f t="shared" ref="G36:H36" si="63">G14+G25</f>
        <v>827</v>
      </c>
      <c r="H36" s="23">
        <f t="shared" si="63"/>
        <v>1021</v>
      </c>
      <c r="I36" s="180">
        <f t="shared" si="41"/>
        <v>1182</v>
      </c>
      <c r="J36" s="2"/>
      <c r="K36" s="90">
        <f t="shared" si="57"/>
        <v>0</v>
      </c>
      <c r="L36" s="29">
        <f t="shared" si="58"/>
        <v>0</v>
      </c>
      <c r="M36" s="29">
        <f t="shared" si="59"/>
        <v>1.0072163186976623E-6</v>
      </c>
      <c r="N36" s="29">
        <f t="shared" si="60"/>
        <v>4.9768242410910786E-6</v>
      </c>
      <c r="O36" s="29">
        <f t="shared" si="49"/>
        <v>2.9717210450413876E-6</v>
      </c>
      <c r="P36" s="29">
        <f t="shared" si="50"/>
        <v>3.6688357762844702E-6</v>
      </c>
      <c r="Q36" s="91">
        <f t="shared" si="61"/>
        <v>4.223253559956216E-6</v>
      </c>
      <c r="S36" s="164">
        <f t="shared" si="43"/>
        <v>0.15768854064642507</v>
      </c>
      <c r="T36" s="115">
        <f t="shared" si="62"/>
        <v>5.5441778367174581E-5</v>
      </c>
      <c r="W36" s="1"/>
    </row>
    <row r="37" spans="1:23" ht="20.100000000000001" customHeight="1" x14ac:dyDescent="0.25">
      <c r="A37" s="35"/>
      <c r="B37" t="s">
        <v>96</v>
      </c>
      <c r="C37" s="22">
        <f t="shared" si="41"/>
        <v>0</v>
      </c>
      <c r="D37" s="23">
        <f t="shared" si="41"/>
        <v>0</v>
      </c>
      <c r="E37" s="23">
        <f t="shared" si="41"/>
        <v>0</v>
      </c>
      <c r="F37" s="23">
        <f t="shared" si="41"/>
        <v>0</v>
      </c>
      <c r="G37" s="23">
        <f t="shared" ref="G37:H37" si="64">G15+G26</f>
        <v>0</v>
      </c>
      <c r="H37" s="23">
        <f t="shared" si="64"/>
        <v>11794</v>
      </c>
      <c r="I37" s="180">
        <f t="shared" si="41"/>
        <v>32885</v>
      </c>
      <c r="J37" s="2"/>
      <c r="K37" s="90">
        <f t="shared" ref="K37:K38" si="65">C37/$C$29</f>
        <v>0</v>
      </c>
      <c r="L37" s="29">
        <f t="shared" ref="L37:L38" si="66">D37/$D$29</f>
        <v>0</v>
      </c>
      <c r="M37" s="29">
        <f t="shared" ref="M37:M38" si="67">E37/$E$29</f>
        <v>0</v>
      </c>
      <c r="N37" s="29">
        <f t="shared" ref="N37:N38" si="68">F37/$F$29</f>
        <v>0</v>
      </c>
      <c r="O37" s="29">
        <f t="shared" si="49"/>
        <v>0</v>
      </c>
      <c r="P37" s="29">
        <f t="shared" si="50"/>
        <v>4.2380263609695437E-5</v>
      </c>
      <c r="Q37" s="91">
        <f t="shared" ref="Q37:Q38" si="69">I37/$I$29</f>
        <v>1.1749720246967865E-4</v>
      </c>
      <c r="S37" s="164">
        <f t="shared" si="43"/>
        <v>1.788282177378328</v>
      </c>
      <c r="T37" s="115">
        <f t="shared" ref="T37:T38" si="70">(Q37-P37)*100</f>
        <v>7.5116938859983214E-3</v>
      </c>
      <c r="W37" s="1"/>
    </row>
    <row r="38" spans="1:23" ht="20.100000000000001" customHeight="1" x14ac:dyDescent="0.25">
      <c r="A38" s="35"/>
      <c r="B38" t="s">
        <v>78</v>
      </c>
      <c r="C38" s="22">
        <f t="shared" si="41"/>
        <v>0</v>
      </c>
      <c r="D38" s="23">
        <f t="shared" si="41"/>
        <v>24</v>
      </c>
      <c r="E38" s="23">
        <f t="shared" si="41"/>
        <v>29</v>
      </c>
      <c r="F38" s="23">
        <f t="shared" si="41"/>
        <v>22</v>
      </c>
      <c r="G38" s="23">
        <f t="shared" ref="G38:H38" si="71">G16+G27</f>
        <v>0</v>
      </c>
      <c r="H38" s="23">
        <f t="shared" si="71"/>
        <v>0</v>
      </c>
      <c r="I38" s="180">
        <f t="shared" si="41"/>
        <v>0</v>
      </c>
      <c r="J38" s="2"/>
      <c r="K38" s="90">
        <f t="shared" si="65"/>
        <v>0</v>
      </c>
      <c r="L38" s="29">
        <f t="shared" si="66"/>
        <v>8.9754728151926508E-8</v>
      </c>
      <c r="M38" s="29">
        <f t="shared" si="67"/>
        <v>1.098092979031286E-7</v>
      </c>
      <c r="N38" s="29">
        <f t="shared" si="68"/>
        <v>7.9054247872926874E-8</v>
      </c>
      <c r="O38" s="29">
        <f t="shared" si="49"/>
        <v>0</v>
      </c>
      <c r="P38" s="29">
        <f t="shared" si="50"/>
        <v>0</v>
      </c>
      <c r="Q38" s="91">
        <f t="shared" si="69"/>
        <v>0</v>
      </c>
      <c r="S38" s="164"/>
      <c r="T38" s="115">
        <f t="shared" si="70"/>
        <v>0</v>
      </c>
    </row>
    <row r="39" spans="1:23" ht="20.100000000000001" customHeight="1" thickBot="1" x14ac:dyDescent="0.3">
      <c r="A39" s="44"/>
      <c r="B39" s="36" t="s">
        <v>79</v>
      </c>
      <c r="C39" s="45">
        <f t="shared" si="41"/>
        <v>26033701</v>
      </c>
      <c r="D39" s="46">
        <f t="shared" si="41"/>
        <v>24448602</v>
      </c>
      <c r="E39" s="46">
        <f t="shared" si="41"/>
        <v>22652168</v>
      </c>
      <c r="F39" s="46">
        <f t="shared" si="41"/>
        <v>22199763</v>
      </c>
      <c r="G39" s="46">
        <f t="shared" ref="G39:H39" si="72">G17+G28</f>
        <v>23528994</v>
      </c>
      <c r="H39" s="46">
        <f t="shared" si="72"/>
        <v>23941738</v>
      </c>
      <c r="I39" s="181">
        <f t="shared" si="41"/>
        <v>22679221</v>
      </c>
      <c r="J39" s="2"/>
      <c r="K39" s="166">
        <f t="shared" si="45"/>
        <v>0.10133769039284422</v>
      </c>
      <c r="L39" s="47">
        <f t="shared" si="46"/>
        <v>9.143240109186028E-2</v>
      </c>
      <c r="M39" s="47">
        <f t="shared" si="47"/>
        <v>8.5773057381507478E-2</v>
      </c>
      <c r="N39" s="47">
        <f t="shared" si="48"/>
        <v>7.9772071223737764E-2</v>
      </c>
      <c r="O39" s="47">
        <f t="shared" si="49"/>
        <v>8.4548496539845877E-2</v>
      </c>
      <c r="P39" s="47">
        <f t="shared" si="50"/>
        <v>8.6031640470939669E-2</v>
      </c>
      <c r="Q39" s="246">
        <f t="shared" si="51"/>
        <v>8.1032234200747691E-2</v>
      </c>
      <c r="S39" s="120">
        <f t="shared" si="43"/>
        <v>-5.2732888481195478E-2</v>
      </c>
      <c r="T39" s="117">
        <f t="shared" si="8"/>
        <v>-0.49994062701919778</v>
      </c>
    </row>
    <row r="40" spans="1:23" ht="20.100000000000001" customHeight="1" x14ac:dyDescent="0.25"/>
    <row r="41" spans="1:23" ht="19.5" customHeight="1" x14ac:dyDescent="0.25"/>
    <row r="42" spans="1:23" x14ac:dyDescent="0.25">
      <c r="A42" s="1" t="s">
        <v>30</v>
      </c>
      <c r="K42" s="1" t="s">
        <v>32</v>
      </c>
      <c r="S42" s="1" t="str">
        <f>S3</f>
        <v>VARIAÇÃO (JAN.-DEZ)</v>
      </c>
    </row>
    <row r="43" spans="1:23" ht="15.75" thickBot="1" x14ac:dyDescent="0.3"/>
    <row r="44" spans="1:23" ht="24" customHeight="1" x14ac:dyDescent="0.25">
      <c r="A44" s="378" t="s">
        <v>87</v>
      </c>
      <c r="B44" s="409"/>
      <c r="C44" s="380">
        <v>2016</v>
      </c>
      <c r="D44" s="382">
        <v>2017</v>
      </c>
      <c r="E44" s="382">
        <v>2018</v>
      </c>
      <c r="F44" s="382">
        <v>2019</v>
      </c>
      <c r="G44" s="382">
        <v>2020</v>
      </c>
      <c r="H44" s="382">
        <f>H5</f>
        <v>2021</v>
      </c>
      <c r="I44" s="386">
        <v>2022</v>
      </c>
      <c r="K44" s="405">
        <v>2016</v>
      </c>
      <c r="L44" s="382">
        <v>2017</v>
      </c>
      <c r="M44" s="382">
        <v>2018</v>
      </c>
      <c r="N44" s="382">
        <v>2019</v>
      </c>
      <c r="O44" s="382">
        <v>2020</v>
      </c>
      <c r="P44" s="382">
        <v>2021</v>
      </c>
      <c r="Q44" s="386">
        <v>2022</v>
      </c>
      <c r="S44" s="407" t="s">
        <v>100</v>
      </c>
      <c r="T44" s="408"/>
    </row>
    <row r="45" spans="1:23" ht="20.25" customHeight="1" thickBot="1" x14ac:dyDescent="0.3">
      <c r="A45" s="379"/>
      <c r="B45" s="410"/>
      <c r="C45" s="393"/>
      <c r="D45" s="390"/>
      <c r="E45" s="390"/>
      <c r="F45" s="390"/>
      <c r="G45" s="383"/>
      <c r="H45" s="383">
        <v>2020</v>
      </c>
      <c r="I45" s="387">
        <v>2021</v>
      </c>
      <c r="K45" s="406"/>
      <c r="L45" s="390"/>
      <c r="M45" s="390"/>
      <c r="N45" s="390"/>
      <c r="O45" s="390"/>
      <c r="P45" s="383">
        <v>2020</v>
      </c>
      <c r="Q45" s="387">
        <v>2021</v>
      </c>
      <c r="S45" s="141" t="s">
        <v>0</v>
      </c>
      <c r="T45" s="52" t="s">
        <v>43</v>
      </c>
    </row>
    <row r="46" spans="1:23" ht="19.5" customHeight="1" thickBot="1" x14ac:dyDescent="0.3">
      <c r="A46" s="17" t="s">
        <v>42</v>
      </c>
      <c r="B46" s="18"/>
      <c r="C46" s="24">
        <f>SUM(C47:C56)</f>
        <v>461075038</v>
      </c>
      <c r="D46" s="25">
        <f t="shared" ref="D46" si="73">SUM(D47:D56)</f>
        <v>517832642</v>
      </c>
      <c r="E46" s="25">
        <v>536653330</v>
      </c>
      <c r="F46" s="25">
        <v>588503010</v>
      </c>
      <c r="G46" s="311">
        <v>321477613</v>
      </c>
      <c r="H46" s="311">
        <v>309962689</v>
      </c>
      <c r="I46" s="193">
        <v>588863199</v>
      </c>
      <c r="J46" s="1"/>
      <c r="K46" s="155">
        <f>C46/C68</f>
        <v>0.54434025397611374</v>
      </c>
      <c r="L46" s="32">
        <f>D46/D68</f>
        <v>0.5570919537421638</v>
      </c>
      <c r="M46" s="32">
        <f>E46/E68</f>
        <v>0.54996675470828416</v>
      </c>
      <c r="N46" s="32">
        <f>F46/F68</f>
        <v>0.55942504335310406</v>
      </c>
      <c r="O46" s="32">
        <f t="shared" ref="O46:P46" si="74">G46/G68</f>
        <v>0.3928428864068983</v>
      </c>
      <c r="P46" s="32">
        <f t="shared" si="74"/>
        <v>0.36545242453780036</v>
      </c>
      <c r="Q46" s="245">
        <f>I46/I68</f>
        <v>0.52357926815864575</v>
      </c>
      <c r="R46" s="1"/>
      <c r="S46" s="78">
        <f t="shared" ref="S46:S56" si="75">(I46-H46)/H46</f>
        <v>0.89978736118139691</v>
      </c>
      <c r="T46" s="112">
        <f>(Q46-P46)*100</f>
        <v>15.812684362084539</v>
      </c>
    </row>
    <row r="47" spans="1:23" ht="19.5" customHeight="1" x14ac:dyDescent="0.25">
      <c r="A47" s="35"/>
      <c r="B47" s="162" t="s">
        <v>73</v>
      </c>
      <c r="C47" s="22">
        <v>149734407</v>
      </c>
      <c r="D47" s="23">
        <v>155971662</v>
      </c>
      <c r="E47" s="23">
        <v>154979387</v>
      </c>
      <c r="F47" s="23">
        <v>171201937</v>
      </c>
      <c r="G47" s="226">
        <v>96446320</v>
      </c>
      <c r="H47" s="226">
        <v>86726994</v>
      </c>
      <c r="I47" s="180">
        <v>171656916</v>
      </c>
      <c r="K47" s="90">
        <f t="shared" ref="K47:K56" si="76">C47/$C$46</f>
        <v>0.32475062551532013</v>
      </c>
      <c r="L47" s="29">
        <f t="shared" ref="L47:L56" si="77">D47/$D$46</f>
        <v>0.30120090807253513</v>
      </c>
      <c r="M47" s="29">
        <f t="shared" ref="M47:M56" si="78">E47/$E$46</f>
        <v>0.28878864312646674</v>
      </c>
      <c r="N47" s="29">
        <f t="shared" ref="N47:N56" si="79">F47/$F$46</f>
        <v>0.29091089440647039</v>
      </c>
      <c r="O47" s="318">
        <f>G47/$G$46</f>
        <v>0.30000944420350661</v>
      </c>
      <c r="P47" s="318">
        <f>H47/$H$46</f>
        <v>0.27979817274071977</v>
      </c>
      <c r="Q47" s="91">
        <f>I47/$I$46</f>
        <v>0.29150559296540451</v>
      </c>
      <c r="S47" s="118">
        <f t="shared" si="75"/>
        <v>0.97927897743117909</v>
      </c>
      <c r="T47" s="119">
        <f t="shared" ref="T47:T78" si="80">(Q47-P47)*100</f>
        <v>1.1707420224684739</v>
      </c>
    </row>
    <row r="48" spans="1:23" ht="19.5" customHeight="1" x14ac:dyDescent="0.25">
      <c r="A48" s="35"/>
      <c r="B48" s="162" t="s">
        <v>74</v>
      </c>
      <c r="C48" s="22">
        <v>28920922</v>
      </c>
      <c r="D48" s="23">
        <v>35940507</v>
      </c>
      <c r="E48" s="23">
        <v>36501243</v>
      </c>
      <c r="F48" s="23">
        <v>40006323</v>
      </c>
      <c r="G48" s="226">
        <v>19477281</v>
      </c>
      <c r="H48" s="226">
        <v>21314644</v>
      </c>
      <c r="I48" s="180">
        <v>41123426</v>
      </c>
      <c r="K48" s="90">
        <f t="shared" si="76"/>
        <v>6.272497883522378E-2</v>
      </c>
      <c r="L48" s="29">
        <f t="shared" si="77"/>
        <v>6.940564206456494E-2</v>
      </c>
      <c r="M48" s="29">
        <f t="shared" si="78"/>
        <v>6.8016428780941315E-2</v>
      </c>
      <c r="N48" s="29">
        <f t="shared" si="79"/>
        <v>6.7979810332660831E-2</v>
      </c>
      <c r="O48" s="318">
        <f t="shared" ref="O48:O56" si="81">G48/$G$46</f>
        <v>6.0586741385316931E-2</v>
      </c>
      <c r="P48" s="318">
        <f t="shared" ref="P48:P56" si="82">H48/$H$46</f>
        <v>6.8765192574516604E-2</v>
      </c>
      <c r="Q48" s="91">
        <f t="shared" ref="Q48:Q56" si="83">I48/$I$46</f>
        <v>6.9835279348132606E-2</v>
      </c>
      <c r="S48" s="164">
        <f t="shared" si="75"/>
        <v>0.92935082565770277</v>
      </c>
      <c r="T48" s="115">
        <f t="shared" si="80"/>
        <v>0.10700867736160025</v>
      </c>
    </row>
    <row r="49" spans="1:20" ht="19.5" customHeight="1" x14ac:dyDescent="0.25">
      <c r="A49" s="35"/>
      <c r="B49" s="162" t="s">
        <v>81</v>
      </c>
      <c r="C49" s="22">
        <v>40804</v>
      </c>
      <c r="D49" s="23">
        <v>80734</v>
      </c>
      <c r="E49" s="23">
        <v>122357</v>
      </c>
      <c r="F49" s="23">
        <v>61080</v>
      </c>
      <c r="G49" s="226">
        <v>51146</v>
      </c>
      <c r="H49" s="226">
        <v>36639</v>
      </c>
      <c r="I49" s="180">
        <v>24443</v>
      </c>
      <c r="K49" s="90">
        <f t="shared" si="76"/>
        <v>8.8497525645706286E-5</v>
      </c>
      <c r="L49" s="29">
        <f t="shared" si="77"/>
        <v>1.559075142273476E-4</v>
      </c>
      <c r="M49" s="29">
        <f t="shared" si="78"/>
        <v>2.2800007595219805E-4</v>
      </c>
      <c r="N49" s="29">
        <f t="shared" si="79"/>
        <v>1.0378876396910867E-4</v>
      </c>
      <c r="O49" s="318">
        <f t="shared" si="81"/>
        <v>1.590966149173193E-4</v>
      </c>
      <c r="P49" s="318">
        <f t="shared" si="82"/>
        <v>1.1820454945143413E-4</v>
      </c>
      <c r="Q49" s="91">
        <f t="shared" si="83"/>
        <v>4.1508791925711764E-5</v>
      </c>
      <c r="S49" s="164">
        <f t="shared" si="75"/>
        <v>-0.3328693468708207</v>
      </c>
      <c r="T49" s="115">
        <f t="shared" si="80"/>
        <v>-7.6695757525722377E-3</v>
      </c>
    </row>
    <row r="50" spans="1:20" ht="19.5" customHeight="1" x14ac:dyDescent="0.25">
      <c r="A50" s="35"/>
      <c r="B50" s="162" t="s">
        <v>75</v>
      </c>
      <c r="C50" s="22">
        <v>272862364</v>
      </c>
      <c r="D50" s="23">
        <v>314109867</v>
      </c>
      <c r="E50" s="23">
        <v>332752759</v>
      </c>
      <c r="F50" s="23">
        <v>365328397</v>
      </c>
      <c r="G50" s="226">
        <v>197751280</v>
      </c>
      <c r="H50" s="226">
        <v>195592616</v>
      </c>
      <c r="I50" s="180">
        <v>363043198</v>
      </c>
      <c r="K50" s="90">
        <f t="shared" si="76"/>
        <v>0.59179600176056379</v>
      </c>
      <c r="L50" s="29">
        <f t="shared" si="77"/>
        <v>0.60658568333357399</v>
      </c>
      <c r="M50" s="29">
        <f t="shared" si="78"/>
        <v>0.6200516057545008</v>
      </c>
      <c r="N50" s="29">
        <f t="shared" si="79"/>
        <v>0.62077574930330437</v>
      </c>
      <c r="O50" s="318">
        <f t="shared" si="81"/>
        <v>0.61513235137776145</v>
      </c>
      <c r="P50" s="318">
        <f t="shared" si="82"/>
        <v>0.63101987091097922</v>
      </c>
      <c r="Q50" s="91">
        <f t="shared" si="83"/>
        <v>0.61651534450873369</v>
      </c>
      <c r="S50" s="164">
        <f t="shared" si="75"/>
        <v>0.85611913897608483</v>
      </c>
      <c r="T50" s="115">
        <f t="shared" si="80"/>
        <v>-1.4504526402245532</v>
      </c>
    </row>
    <row r="51" spans="1:20" ht="19.5" customHeight="1" x14ac:dyDescent="0.25">
      <c r="A51" s="35"/>
      <c r="B51" t="s">
        <v>76</v>
      </c>
      <c r="C51" s="22">
        <v>8895198</v>
      </c>
      <c r="D51" s="23">
        <v>11142081</v>
      </c>
      <c r="E51" s="23">
        <v>11921986</v>
      </c>
      <c r="F51" s="23">
        <v>11148224</v>
      </c>
      <c r="G51" s="226">
        <v>7267502</v>
      </c>
      <c r="H51" s="226">
        <v>5597136</v>
      </c>
      <c r="I51" s="180">
        <v>11910578</v>
      </c>
      <c r="K51" s="90">
        <f t="shared" si="76"/>
        <v>1.9292300096280642E-2</v>
      </c>
      <c r="L51" s="29">
        <f t="shared" si="77"/>
        <v>2.1516760621668189E-2</v>
      </c>
      <c r="M51" s="29">
        <f t="shared" si="78"/>
        <v>2.221543281954479E-2</v>
      </c>
      <c r="N51" s="29">
        <f t="shared" si="79"/>
        <v>1.8943359355120374E-2</v>
      </c>
      <c r="O51" s="318">
        <f t="shared" si="81"/>
        <v>2.2606557054409882E-2</v>
      </c>
      <c r="P51" s="318">
        <f t="shared" si="82"/>
        <v>1.8057450779180716E-2</v>
      </c>
      <c r="Q51" s="91">
        <f t="shared" si="83"/>
        <v>2.0226392174322309E-2</v>
      </c>
      <c r="S51" s="164">
        <f t="shared" si="75"/>
        <v>1.1279772369297441</v>
      </c>
      <c r="T51" s="115">
        <f t="shared" si="80"/>
        <v>0.21689413951415937</v>
      </c>
    </row>
    <row r="52" spans="1:20" ht="19.5" customHeight="1" x14ac:dyDescent="0.25">
      <c r="A52" s="35"/>
      <c r="B52" s="162" t="s">
        <v>95</v>
      </c>
      <c r="C52" s="22">
        <v>0</v>
      </c>
      <c r="D52" s="23">
        <v>0</v>
      </c>
      <c r="E52" s="23">
        <v>0</v>
      </c>
      <c r="F52" s="23">
        <v>0</v>
      </c>
      <c r="G52" s="226">
        <v>0</v>
      </c>
      <c r="H52" s="226">
        <v>39775</v>
      </c>
      <c r="I52" s="180">
        <v>43756</v>
      </c>
      <c r="K52" s="90">
        <f t="shared" si="76"/>
        <v>0</v>
      </c>
      <c r="L52" s="29">
        <f t="shared" si="77"/>
        <v>0</v>
      </c>
      <c r="M52" s="29">
        <f t="shared" si="78"/>
        <v>0</v>
      </c>
      <c r="N52" s="29">
        <f t="shared" si="79"/>
        <v>0</v>
      </c>
      <c r="O52" s="318">
        <f t="shared" si="81"/>
        <v>0</v>
      </c>
      <c r="P52" s="318">
        <f t="shared" si="82"/>
        <v>1.2832189618796345E-4</v>
      </c>
      <c r="Q52" s="91">
        <f t="shared" si="83"/>
        <v>7.4305883054512299E-5</v>
      </c>
      <c r="S52" s="164">
        <f t="shared" si="75"/>
        <v>0.1000879949717159</v>
      </c>
      <c r="T52" s="115">
        <f t="shared" si="80"/>
        <v>-5.4016013133451144E-3</v>
      </c>
    </row>
    <row r="53" spans="1:20" ht="19.5" customHeight="1" x14ac:dyDescent="0.25">
      <c r="A53" s="35"/>
      <c r="B53" t="s">
        <v>77</v>
      </c>
      <c r="C53" s="22">
        <v>0</v>
      </c>
      <c r="D53" s="23">
        <v>0</v>
      </c>
      <c r="E53" s="23">
        <v>0</v>
      </c>
      <c r="F53" s="23">
        <v>4200</v>
      </c>
      <c r="G53" s="226">
        <v>1939</v>
      </c>
      <c r="H53" s="226">
        <v>0</v>
      </c>
      <c r="I53" s="180">
        <v>0</v>
      </c>
      <c r="K53" s="90">
        <f t="shared" si="76"/>
        <v>0</v>
      </c>
      <c r="L53" s="29">
        <f t="shared" si="77"/>
        <v>0</v>
      </c>
      <c r="M53" s="29">
        <f t="shared" si="78"/>
        <v>0</v>
      </c>
      <c r="N53" s="29">
        <f t="shared" si="79"/>
        <v>7.1367519428660187E-6</v>
      </c>
      <c r="O53" s="318">
        <f t="shared" si="81"/>
        <v>6.0315241920127109E-6</v>
      </c>
      <c r="P53" s="318">
        <f t="shared" si="82"/>
        <v>0</v>
      </c>
      <c r="Q53" s="91">
        <f t="shared" si="83"/>
        <v>0</v>
      </c>
      <c r="S53" s="164" t="e">
        <f t="shared" si="75"/>
        <v>#DIV/0!</v>
      </c>
      <c r="T53" s="115">
        <f t="shared" si="80"/>
        <v>0</v>
      </c>
    </row>
    <row r="54" spans="1:20" ht="19.5" customHeight="1" x14ac:dyDescent="0.25">
      <c r="A54" s="35"/>
      <c r="B54" s="162" t="s">
        <v>96</v>
      </c>
      <c r="C54" s="22">
        <v>0</v>
      </c>
      <c r="D54" s="23">
        <v>0</v>
      </c>
      <c r="E54" s="23">
        <v>0</v>
      </c>
      <c r="F54" s="23">
        <v>0</v>
      </c>
      <c r="G54" s="226">
        <v>0</v>
      </c>
      <c r="H54" s="226">
        <v>0</v>
      </c>
      <c r="I54" s="180">
        <v>0</v>
      </c>
      <c r="K54" s="90">
        <f t="shared" si="76"/>
        <v>0</v>
      </c>
      <c r="L54" s="29">
        <f t="shared" si="77"/>
        <v>0</v>
      </c>
      <c r="M54" s="29">
        <f t="shared" si="78"/>
        <v>0</v>
      </c>
      <c r="N54" s="29">
        <f t="shared" si="79"/>
        <v>0</v>
      </c>
      <c r="O54" s="318">
        <f t="shared" si="81"/>
        <v>0</v>
      </c>
      <c r="P54" s="318">
        <f t="shared" si="82"/>
        <v>0</v>
      </c>
      <c r="Q54" s="91">
        <f t="shared" si="83"/>
        <v>0</v>
      </c>
      <c r="S54" s="164" t="e">
        <f t="shared" si="75"/>
        <v>#DIV/0!</v>
      </c>
      <c r="T54" s="115">
        <f t="shared" si="80"/>
        <v>0</v>
      </c>
    </row>
    <row r="55" spans="1:20" ht="19.5" customHeight="1" x14ac:dyDescent="0.25">
      <c r="A55" s="35"/>
      <c r="B55" t="s">
        <v>78</v>
      </c>
      <c r="C55" s="22">
        <v>0</v>
      </c>
      <c r="D55" s="23">
        <v>0</v>
      </c>
      <c r="E55" s="23">
        <v>0</v>
      </c>
      <c r="F55" s="23">
        <v>0</v>
      </c>
      <c r="G55" s="226"/>
      <c r="H55" s="226"/>
      <c r="I55" s="180"/>
      <c r="K55" s="90">
        <f t="shared" si="76"/>
        <v>0</v>
      </c>
      <c r="L55" s="29">
        <f t="shared" si="77"/>
        <v>0</v>
      </c>
      <c r="M55" s="29">
        <f t="shared" si="78"/>
        <v>0</v>
      </c>
      <c r="N55" s="29">
        <f t="shared" si="79"/>
        <v>0</v>
      </c>
      <c r="O55" s="318">
        <f t="shared" si="81"/>
        <v>0</v>
      </c>
      <c r="P55" s="318">
        <f t="shared" si="82"/>
        <v>0</v>
      </c>
      <c r="Q55" s="91">
        <f t="shared" si="83"/>
        <v>0</v>
      </c>
      <c r="S55" s="164" t="e">
        <f t="shared" si="75"/>
        <v>#DIV/0!</v>
      </c>
      <c r="T55" s="115">
        <f t="shared" si="80"/>
        <v>0</v>
      </c>
    </row>
    <row r="56" spans="1:20" ht="19.5" customHeight="1" thickBot="1" x14ac:dyDescent="0.3">
      <c r="A56" s="35"/>
      <c r="B56" t="s">
        <v>79</v>
      </c>
      <c r="C56" s="22">
        <v>621343</v>
      </c>
      <c r="D56" s="23">
        <v>587791</v>
      </c>
      <c r="E56" s="23">
        <v>375598</v>
      </c>
      <c r="F56" s="23">
        <v>752849</v>
      </c>
      <c r="G56" s="226">
        <v>482145</v>
      </c>
      <c r="H56" s="226">
        <v>654885</v>
      </c>
      <c r="I56" s="180">
        <v>1060882</v>
      </c>
      <c r="K56" s="90">
        <f t="shared" si="76"/>
        <v>1.3475962669659857E-3</v>
      </c>
      <c r="L56" s="29">
        <f t="shared" si="77"/>
        <v>1.1350983934303625E-3</v>
      </c>
      <c r="M56" s="29">
        <f t="shared" si="78"/>
        <v>6.9988944259416041E-4</v>
      </c>
      <c r="N56" s="29">
        <f t="shared" si="79"/>
        <v>1.2792610865320808E-3</v>
      </c>
      <c r="O56" s="318">
        <f t="shared" si="81"/>
        <v>1.4997778398958064E-3</v>
      </c>
      <c r="P56" s="318">
        <f t="shared" si="82"/>
        <v>2.1127865489642852E-3</v>
      </c>
      <c r="Q56" s="91">
        <f t="shared" si="83"/>
        <v>1.8015763284266639E-3</v>
      </c>
      <c r="S56" s="164">
        <f t="shared" si="75"/>
        <v>0.61995159455476911</v>
      </c>
      <c r="T56" s="115">
        <f t="shared" si="80"/>
        <v>-3.1121022053762128E-2</v>
      </c>
    </row>
    <row r="57" spans="1:20" ht="19.5" customHeight="1" thickBot="1" x14ac:dyDescent="0.3">
      <c r="A57" s="17" t="s">
        <v>41</v>
      </c>
      <c r="B57" s="18"/>
      <c r="C57" s="24">
        <f>SUM(C58:C67)</f>
        <v>385959578</v>
      </c>
      <c r="D57" s="25">
        <f t="shared" ref="D57" si="84">SUM(D58:D67)</f>
        <v>411695488</v>
      </c>
      <c r="E57" s="25">
        <v>439138980</v>
      </c>
      <c r="F57" s="25">
        <v>463475297</v>
      </c>
      <c r="G57" s="312">
        <v>496858735</v>
      </c>
      <c r="H57" s="312">
        <v>538198845</v>
      </c>
      <c r="I57" s="179">
        <v>535824570</v>
      </c>
      <c r="J57" s="1"/>
      <c r="K57" s="155">
        <f>C57/C68</f>
        <v>0.4556597460238862</v>
      </c>
      <c r="L57" s="32">
        <f>D57/D68</f>
        <v>0.4429080462578362</v>
      </c>
      <c r="M57" s="32">
        <f>E57/E68</f>
        <v>0.45003324529171579</v>
      </c>
      <c r="N57" s="32">
        <f>F57/F68</f>
        <v>0.44057495664689594</v>
      </c>
      <c r="O57" s="32">
        <f t="shared" ref="O57:P57" si="85">G57/G68</f>
        <v>0.60715711359310165</v>
      </c>
      <c r="P57" s="32">
        <f t="shared" si="85"/>
        <v>0.63454757546219964</v>
      </c>
      <c r="Q57" s="245">
        <f>I57/I68</f>
        <v>0.47642073184135425</v>
      </c>
      <c r="R57" s="1"/>
      <c r="S57" s="78">
        <f t="shared" ref="S57:S67" si="86">(I57-H57)/H57</f>
        <v>-4.4115200581673489E-3</v>
      </c>
      <c r="T57" s="112">
        <f t="shared" si="80"/>
        <v>-15.812684362084539</v>
      </c>
    </row>
    <row r="58" spans="1:20" ht="19.5" customHeight="1" x14ac:dyDescent="0.25">
      <c r="A58" s="35"/>
      <c r="B58" t="s">
        <v>73</v>
      </c>
      <c r="C58" s="22">
        <v>74160711</v>
      </c>
      <c r="D58" s="23">
        <v>78077748</v>
      </c>
      <c r="E58" s="23">
        <v>83385164</v>
      </c>
      <c r="F58" s="23">
        <v>89173923</v>
      </c>
      <c r="G58" s="226">
        <v>101798229</v>
      </c>
      <c r="H58" s="226">
        <v>100148776</v>
      </c>
      <c r="I58" s="180">
        <v>93868495</v>
      </c>
      <c r="K58" s="90">
        <f t="shared" ref="K58:K62" si="87">C58/$C$57</f>
        <v>0.19214631590254252</v>
      </c>
      <c r="L58" s="29">
        <f t="shared" ref="L58:L62" si="88">D58/$D$57</f>
        <v>0.18964926815034708</v>
      </c>
      <c r="M58" s="29">
        <f t="shared" ref="M58:M62" si="89">E58/$E$57</f>
        <v>0.18988331211226114</v>
      </c>
      <c r="N58" s="29">
        <f t="shared" ref="N58:N62" si="90">F58/$F$57</f>
        <v>0.19240275280518349</v>
      </c>
      <c r="O58" s="318">
        <f>G58/$G$57</f>
        <v>0.20488364565030742</v>
      </c>
      <c r="P58" s="318">
        <f>H58/$H$57</f>
        <v>0.18608136552206833</v>
      </c>
      <c r="Q58" s="91">
        <f>I58/$I$57</f>
        <v>0.17518512635581454</v>
      </c>
      <c r="S58" s="118">
        <f t="shared" si="86"/>
        <v>-6.2709513294500974E-2</v>
      </c>
      <c r="T58" s="119">
        <f t="shared" si="80"/>
        <v>-1.0896239166253792</v>
      </c>
    </row>
    <row r="59" spans="1:20" ht="19.5" customHeight="1" x14ac:dyDescent="0.25">
      <c r="A59" s="35"/>
      <c r="B59" t="s">
        <v>74</v>
      </c>
      <c r="C59" s="22">
        <v>205712</v>
      </c>
      <c r="D59" s="23">
        <v>156591</v>
      </c>
      <c r="E59" s="23">
        <v>30322</v>
      </c>
      <c r="F59" s="23">
        <v>58813</v>
      </c>
      <c r="G59" s="226">
        <v>37967</v>
      </c>
      <c r="H59" s="226">
        <v>25946</v>
      </c>
      <c r="I59" s="180">
        <v>67555</v>
      </c>
      <c r="K59" s="90">
        <f t="shared" si="87"/>
        <v>5.329884571487432E-4</v>
      </c>
      <c r="L59" s="29">
        <f t="shared" si="88"/>
        <v>3.8035636669401634E-4</v>
      </c>
      <c r="M59" s="29">
        <f t="shared" si="89"/>
        <v>6.9048755362140709E-5</v>
      </c>
      <c r="N59" s="29">
        <f t="shared" si="90"/>
        <v>1.2689565200278626E-4</v>
      </c>
      <c r="O59" s="318">
        <f t="shared" ref="O59:O67" si="91">G59/$G$57</f>
        <v>7.6414073710508485E-5</v>
      </c>
      <c r="P59" s="318">
        <f t="shared" ref="P59:P62" si="92">H59/$H$57</f>
        <v>4.8208947754244995E-5</v>
      </c>
      <c r="Q59" s="91">
        <f t="shared" ref="Q59:Q62" si="93">I59/$I$57</f>
        <v>1.2607671201042534E-4</v>
      </c>
      <c r="S59" s="164">
        <f t="shared" si="86"/>
        <v>1.6036768673398598</v>
      </c>
      <c r="T59" s="115">
        <f t="shared" si="80"/>
        <v>7.7867764256180343E-3</v>
      </c>
    </row>
    <row r="60" spans="1:20" ht="19.5" customHeight="1" x14ac:dyDescent="0.25">
      <c r="A60" s="35"/>
      <c r="B60" t="s">
        <v>81</v>
      </c>
      <c r="C60" s="22">
        <v>0</v>
      </c>
      <c r="D60" s="23">
        <v>0</v>
      </c>
      <c r="E60" s="23">
        <v>0</v>
      </c>
      <c r="F60" s="23">
        <v>236</v>
      </c>
      <c r="G60" s="226">
        <v>2664</v>
      </c>
      <c r="H60" s="226">
        <v>172</v>
      </c>
      <c r="I60" s="180">
        <v>0</v>
      </c>
      <c r="K60" s="90">
        <f t="shared" si="87"/>
        <v>0</v>
      </c>
      <c r="L60" s="29">
        <f t="shared" si="88"/>
        <v>0</v>
      </c>
      <c r="M60" s="29">
        <f t="shared" si="89"/>
        <v>0</v>
      </c>
      <c r="N60" s="29">
        <f t="shared" si="90"/>
        <v>5.09196502009038E-7</v>
      </c>
      <c r="O60" s="318">
        <f t="shared" si="91"/>
        <v>5.3616849465271053E-6</v>
      </c>
      <c r="P60" s="318">
        <f t="shared" si="92"/>
        <v>3.195844836865081E-7</v>
      </c>
      <c r="Q60" s="91">
        <f t="shared" si="93"/>
        <v>0</v>
      </c>
      <c r="S60" s="164">
        <f t="shared" si="86"/>
        <v>-1</v>
      </c>
      <c r="T60" s="115">
        <f t="shared" si="80"/>
        <v>-3.1958448368650809E-5</v>
      </c>
    </row>
    <row r="61" spans="1:20" ht="19.5" customHeight="1" x14ac:dyDescent="0.25">
      <c r="A61" s="35"/>
      <c r="B61" t="s">
        <v>75</v>
      </c>
      <c r="C61" s="22">
        <v>286634780</v>
      </c>
      <c r="D61" s="23">
        <v>308871201</v>
      </c>
      <c r="E61" s="23">
        <v>328989772</v>
      </c>
      <c r="F61" s="23">
        <v>348223151</v>
      </c>
      <c r="G61" s="226">
        <v>368790299</v>
      </c>
      <c r="H61" s="226">
        <v>411848186</v>
      </c>
      <c r="I61" s="180">
        <v>415662326</v>
      </c>
      <c r="K61" s="90">
        <f t="shared" si="87"/>
        <v>0.74265492123633736</v>
      </c>
      <c r="L61" s="29">
        <f t="shared" si="88"/>
        <v>0.7502418899475527</v>
      </c>
      <c r="M61" s="29">
        <f t="shared" si="89"/>
        <v>0.74917005090279165</v>
      </c>
      <c r="N61" s="29">
        <f t="shared" si="90"/>
        <v>0.7513305525752757</v>
      </c>
      <c r="O61" s="318">
        <f t="shared" si="91"/>
        <v>0.74224376673180559</v>
      </c>
      <c r="P61" s="318">
        <f t="shared" si="92"/>
        <v>0.76523424348857527</v>
      </c>
      <c r="Q61" s="91">
        <f t="shared" si="93"/>
        <v>0.77574331091237569</v>
      </c>
      <c r="S61" s="164">
        <f t="shared" si="86"/>
        <v>9.2610338703786356E-3</v>
      </c>
      <c r="T61" s="115">
        <f t="shared" si="80"/>
        <v>1.0509067423800422</v>
      </c>
    </row>
    <row r="62" spans="1:20" ht="19.5" customHeight="1" x14ac:dyDescent="0.25">
      <c r="A62" s="35"/>
      <c r="B62" t="s">
        <v>76</v>
      </c>
      <c r="C62" s="22">
        <v>4178738</v>
      </c>
      <c r="D62" s="23">
        <v>4672832</v>
      </c>
      <c r="E62" s="23">
        <v>4330356</v>
      </c>
      <c r="F62" s="23">
        <v>3983828</v>
      </c>
      <c r="G62" s="226">
        <v>4549392</v>
      </c>
      <c r="H62" s="226">
        <v>4722581</v>
      </c>
      <c r="I62" s="180">
        <v>4332378</v>
      </c>
      <c r="K62" s="90">
        <f t="shared" si="87"/>
        <v>1.0826879907097421E-2</v>
      </c>
      <c r="L62" s="29">
        <f t="shared" si="88"/>
        <v>1.135021426321777E-2</v>
      </c>
      <c r="M62" s="29">
        <f t="shared" si="89"/>
        <v>9.861014843182447E-3</v>
      </c>
      <c r="N62" s="29">
        <f t="shared" si="90"/>
        <v>8.595556280532466E-3</v>
      </c>
      <c r="O62" s="318">
        <f t="shared" si="91"/>
        <v>9.1563087846286938E-3</v>
      </c>
      <c r="P62" s="318">
        <f t="shared" si="92"/>
        <v>8.7747884334460069E-3</v>
      </c>
      <c r="Q62" s="91">
        <f t="shared" si="93"/>
        <v>8.0854410987536464E-3</v>
      </c>
      <c r="S62" s="164">
        <f t="shared" si="86"/>
        <v>-8.262494597763384E-2</v>
      </c>
      <c r="T62" s="115">
        <f t="shared" si="80"/>
        <v>-6.8934733469236051E-2</v>
      </c>
    </row>
    <row r="63" spans="1:20" ht="19.5" customHeight="1" x14ac:dyDescent="0.25">
      <c r="A63" s="35"/>
      <c r="B63" t="s">
        <v>95</v>
      </c>
      <c r="C63" s="22"/>
      <c r="D63" s="23"/>
      <c r="E63" s="23"/>
      <c r="F63" s="23">
        <v>0</v>
      </c>
      <c r="G63" s="226">
        <v>0</v>
      </c>
      <c r="H63" s="226">
        <v>108974</v>
      </c>
      <c r="I63" s="180">
        <v>193307</v>
      </c>
      <c r="K63" s="90">
        <f t="shared" ref="K63:K67" si="94">C63/$C$57</f>
        <v>0</v>
      </c>
      <c r="L63" s="29">
        <f t="shared" ref="L63:L67" si="95">D63/$D$57</f>
        <v>0</v>
      </c>
      <c r="M63" s="29">
        <f t="shared" ref="M63:M67" si="96">E63/$E$57</f>
        <v>0</v>
      </c>
      <c r="N63" s="29">
        <f t="shared" ref="N63:N67" si="97">F63/$F$57</f>
        <v>0</v>
      </c>
      <c r="O63" s="318">
        <f t="shared" si="91"/>
        <v>0</v>
      </c>
      <c r="P63" s="318">
        <f t="shared" ref="P63:P67" si="98">H63/$H$57</f>
        <v>2.0247906700728799E-4</v>
      </c>
      <c r="Q63" s="91">
        <f t="shared" ref="Q63:Q67" si="99">I63/$I$57</f>
        <v>3.6076546471170594E-4</v>
      </c>
      <c r="S63" s="164">
        <f t="shared" si="86"/>
        <v>0.77388184337548405</v>
      </c>
      <c r="T63" s="115">
        <f t="shared" ref="T63:T67" si="100">(Q63-P63)*100</f>
        <v>1.5828639770441796E-2</v>
      </c>
    </row>
    <row r="64" spans="1:20" ht="19.5" customHeight="1" x14ac:dyDescent="0.25">
      <c r="A64" s="35"/>
      <c r="B64" t="s">
        <v>77</v>
      </c>
      <c r="C64" s="22"/>
      <c r="D64" s="23"/>
      <c r="E64" s="23">
        <v>456</v>
      </c>
      <c r="F64" s="23">
        <v>373</v>
      </c>
      <c r="G64" s="226">
        <v>483</v>
      </c>
      <c r="H64" s="226">
        <v>1438</v>
      </c>
      <c r="I64" s="180">
        <v>1688</v>
      </c>
      <c r="K64" s="90">
        <f t="shared" si="94"/>
        <v>0</v>
      </c>
      <c r="L64" s="29">
        <f t="shared" si="95"/>
        <v>0</v>
      </c>
      <c r="M64" s="29">
        <f t="shared" si="96"/>
        <v>1.0383956350219695E-6</v>
      </c>
      <c r="N64" s="29">
        <f t="shared" si="97"/>
        <v>8.0478938664987792E-7</v>
      </c>
      <c r="O64" s="318">
        <f t="shared" si="91"/>
        <v>9.7210729323295488E-7</v>
      </c>
      <c r="P64" s="318">
        <f t="shared" si="98"/>
        <v>2.6718749275651082E-6</v>
      </c>
      <c r="Q64" s="91">
        <f t="shared" si="99"/>
        <v>3.1502848031026275E-6</v>
      </c>
      <c r="S64" s="164">
        <f t="shared" si="86"/>
        <v>0.17385257301808066</v>
      </c>
      <c r="T64" s="115">
        <f t="shared" si="100"/>
        <v>4.7840987553751939E-5</v>
      </c>
    </row>
    <row r="65" spans="1:20" ht="19.5" customHeight="1" x14ac:dyDescent="0.25">
      <c r="A65" s="35"/>
      <c r="B65" t="s">
        <v>96</v>
      </c>
      <c r="C65" s="22"/>
      <c r="D65" s="23"/>
      <c r="E65" s="23"/>
      <c r="F65" s="23">
        <v>0</v>
      </c>
      <c r="G65" s="226">
        <v>0</v>
      </c>
      <c r="H65" s="226">
        <v>38799</v>
      </c>
      <c r="I65" s="180">
        <v>111640</v>
      </c>
      <c r="K65" s="90">
        <f t="shared" si="94"/>
        <v>0</v>
      </c>
      <c r="L65" s="29">
        <f t="shared" si="95"/>
        <v>0</v>
      </c>
      <c r="M65" s="29">
        <f t="shared" ref="M65:M66" si="101">E65/$E$57</f>
        <v>0</v>
      </c>
      <c r="N65" s="29">
        <f t="shared" ref="N65:N66" si="102">F65/$F$57</f>
        <v>0</v>
      </c>
      <c r="O65" s="318">
        <f t="shared" si="91"/>
        <v>0</v>
      </c>
      <c r="P65" s="318">
        <f t="shared" si="98"/>
        <v>7.2090455712516438E-5</v>
      </c>
      <c r="Q65" s="91">
        <f t="shared" si="99"/>
        <v>2.0835177453695338E-4</v>
      </c>
      <c r="S65" s="164">
        <f t="shared" si="86"/>
        <v>1.8773937472615274</v>
      </c>
      <c r="T65" s="115">
        <f t="shared" si="100"/>
        <v>1.3626131882443694E-2</v>
      </c>
    </row>
    <row r="66" spans="1:20" ht="19.5" customHeight="1" x14ac:dyDescent="0.25">
      <c r="A66" s="35"/>
      <c r="B66" t="s">
        <v>78</v>
      </c>
      <c r="C66" s="22">
        <v>0</v>
      </c>
      <c r="D66" s="23">
        <v>416</v>
      </c>
      <c r="E66" s="23">
        <v>454</v>
      </c>
      <c r="F66" s="23">
        <v>255</v>
      </c>
      <c r="G66" s="226"/>
      <c r="H66" s="226"/>
      <c r="I66" s="180"/>
      <c r="K66" s="90">
        <f t="shared" si="94"/>
        <v>0</v>
      </c>
      <c r="L66" s="29">
        <f t="shared" si="95"/>
        <v>1.0104555724448455E-6</v>
      </c>
      <c r="M66" s="29">
        <f t="shared" si="101"/>
        <v>1.0338412682016978E-6</v>
      </c>
      <c r="N66" s="29">
        <f t="shared" si="102"/>
        <v>5.5019113564535892E-7</v>
      </c>
      <c r="O66" s="318">
        <f t="shared" si="91"/>
        <v>0</v>
      </c>
      <c r="P66" s="318">
        <f t="shared" si="98"/>
        <v>0</v>
      </c>
      <c r="Q66" s="91">
        <f t="shared" si="99"/>
        <v>0</v>
      </c>
      <c r="S66" s="164" t="e">
        <f t="shared" si="86"/>
        <v>#DIV/0!</v>
      </c>
      <c r="T66" s="115">
        <f t="shared" si="100"/>
        <v>0</v>
      </c>
    </row>
    <row r="67" spans="1:20" ht="19.5" customHeight="1" thickBot="1" x14ac:dyDescent="0.3">
      <c r="A67" s="35"/>
      <c r="B67" t="s">
        <v>79</v>
      </c>
      <c r="C67" s="45">
        <v>20779637</v>
      </c>
      <c r="D67" s="46">
        <v>19916700</v>
      </c>
      <c r="E67" s="46">
        <v>22402456</v>
      </c>
      <c r="F67" s="23">
        <v>22034718</v>
      </c>
      <c r="G67" s="226">
        <v>21679701</v>
      </c>
      <c r="H67" s="226">
        <v>21303973</v>
      </c>
      <c r="I67" s="180">
        <v>21587181</v>
      </c>
      <c r="K67" s="90">
        <f t="shared" si="94"/>
        <v>5.3838894496873971E-2</v>
      </c>
      <c r="L67" s="29">
        <f t="shared" si="95"/>
        <v>4.8377260816615995E-2</v>
      </c>
      <c r="M67" s="29">
        <f t="shared" si="96"/>
        <v>5.1014501149499417E-2</v>
      </c>
      <c r="N67" s="29">
        <f t="shared" si="97"/>
        <v>4.7542378509981296E-2</v>
      </c>
      <c r="O67" s="318">
        <f t="shared" si="91"/>
        <v>4.3633530967308043E-2</v>
      </c>
      <c r="P67" s="318">
        <f t="shared" si="98"/>
        <v>3.9583832626025051E-2</v>
      </c>
      <c r="Q67" s="91">
        <f t="shared" si="99"/>
        <v>4.0287777396993948E-2</v>
      </c>
      <c r="S67" s="164">
        <f t="shared" si="86"/>
        <v>1.3293670621907004E-2</v>
      </c>
      <c r="T67" s="115">
        <f t="shared" si="100"/>
        <v>7.0394477096889785E-2</v>
      </c>
    </row>
    <row r="68" spans="1:20" ht="19.5" customHeight="1" thickBot="1" x14ac:dyDescent="0.3">
      <c r="A68" s="87" t="s">
        <v>27</v>
      </c>
      <c r="B68" s="111"/>
      <c r="C68" s="167">
        <f t="shared" ref="C68:E71" si="103">C46+C57</f>
        <v>847034616</v>
      </c>
      <c r="D68" s="96">
        <f t="shared" si="103"/>
        <v>929528130</v>
      </c>
      <c r="E68" s="96">
        <f t="shared" si="103"/>
        <v>975792310</v>
      </c>
      <c r="F68" s="96">
        <f t="shared" ref="F68" si="104">F46+F57</f>
        <v>1051978307</v>
      </c>
      <c r="G68" s="189">
        <v>818336348</v>
      </c>
      <c r="H68" s="189">
        <v>848161534</v>
      </c>
      <c r="I68" s="186">
        <v>1124687769</v>
      </c>
      <c r="K68" s="165">
        <f>K46+K57</f>
        <v>1</v>
      </c>
      <c r="L68" s="168">
        <f>L46+L57</f>
        <v>1</v>
      </c>
      <c r="M68" s="168">
        <f>M46+M57</f>
        <v>1</v>
      </c>
      <c r="N68" s="168">
        <f>N46+N57</f>
        <v>1</v>
      </c>
      <c r="O68" s="168">
        <f>O46+O57</f>
        <v>1</v>
      </c>
      <c r="P68" s="190">
        <f>P57+P46</f>
        <v>1</v>
      </c>
      <c r="Q68" s="191">
        <f>Q57+Q46</f>
        <v>1</v>
      </c>
      <c r="S68" s="249">
        <f t="shared" ref="S68:S72" si="105">(I68-H68)/H68</f>
        <v>0.32603015335519803</v>
      </c>
      <c r="T68" s="248">
        <f t="shared" si="80"/>
        <v>0</v>
      </c>
    </row>
    <row r="69" spans="1:20" ht="19.5" customHeight="1" x14ac:dyDescent="0.25">
      <c r="A69" s="35"/>
      <c r="B69" t="s">
        <v>73</v>
      </c>
      <c r="C69" s="22">
        <f t="shared" si="103"/>
        <v>223895118</v>
      </c>
      <c r="D69" s="23">
        <f t="shared" si="103"/>
        <v>234049410</v>
      </c>
      <c r="E69" s="23">
        <f t="shared" si="103"/>
        <v>238364551</v>
      </c>
      <c r="F69" s="23">
        <f t="shared" ref="F69:G69" si="106">F47+F58</f>
        <v>260375860</v>
      </c>
      <c r="G69" s="23">
        <f t="shared" si="106"/>
        <v>198244549</v>
      </c>
      <c r="H69" s="226">
        <f t="shared" ref="H69:I69" si="107">H47+H58</f>
        <v>186875770</v>
      </c>
      <c r="I69" s="180">
        <f t="shared" si="107"/>
        <v>265525411</v>
      </c>
      <c r="J69" s="2"/>
      <c r="K69" s="90">
        <f t="shared" ref="K69:K78" si="108">C69/$C$68</f>
        <v>0.26432817947548909</v>
      </c>
      <c r="L69" s="29">
        <f t="shared" ref="L69:L78" si="109">D69/$D$68</f>
        <v>0.2517937891777412</v>
      </c>
      <c r="M69" s="29">
        <f t="shared" ref="M69:M78" si="110">E69/$E$68</f>
        <v>0.24427795603349242</v>
      </c>
      <c r="N69" s="29">
        <f t="shared" ref="N69:N78" si="111">F69/$F$68</f>
        <v>0.24751067419111714</v>
      </c>
      <c r="O69" s="318">
        <f>G69/$G$68</f>
        <v>0.24225313892570735</v>
      </c>
      <c r="P69" s="318">
        <f>H69/$H$68</f>
        <v>0.22033039994006615</v>
      </c>
      <c r="Q69" s="91">
        <f>I69/$I$68</f>
        <v>0.23608811113513586</v>
      </c>
      <c r="S69" s="118">
        <f t="shared" si="105"/>
        <v>0.42086591001069856</v>
      </c>
      <c r="T69" s="119">
        <f t="shared" si="80"/>
        <v>1.5757711195069719</v>
      </c>
    </row>
    <row r="70" spans="1:20" ht="19.5" customHeight="1" x14ac:dyDescent="0.25">
      <c r="A70" s="35"/>
      <c r="B70" t="s">
        <v>74</v>
      </c>
      <c r="C70" s="22">
        <f t="shared" si="103"/>
        <v>29126634</v>
      </c>
      <c r="D70" s="23">
        <f t="shared" si="103"/>
        <v>36097098</v>
      </c>
      <c r="E70" s="23">
        <f t="shared" si="103"/>
        <v>36531565</v>
      </c>
      <c r="F70" s="23">
        <f t="shared" ref="F70:G70" si="112">F48+F59</f>
        <v>40065136</v>
      </c>
      <c r="G70" s="23">
        <f t="shared" si="112"/>
        <v>19515248</v>
      </c>
      <c r="H70" s="226">
        <f t="shared" ref="H70:I70" si="113">H48+H59</f>
        <v>21340590</v>
      </c>
      <c r="I70" s="180">
        <f t="shared" si="113"/>
        <v>41190981</v>
      </c>
      <c r="J70" s="2"/>
      <c r="K70" s="90">
        <f t="shared" si="108"/>
        <v>3.4386592294830133E-2</v>
      </c>
      <c r="L70" s="29">
        <f t="shared" si="109"/>
        <v>3.8833787633731964E-2</v>
      </c>
      <c r="M70" s="29">
        <f t="shared" si="110"/>
        <v>3.7437848838960411E-2</v>
      </c>
      <c r="N70" s="29">
        <f t="shared" si="111"/>
        <v>3.8085515388864385E-2</v>
      </c>
      <c r="O70" s="318">
        <f t="shared" ref="O70:O78" si="114">G70/$G$68</f>
        <v>2.3847465712228146E-2</v>
      </c>
      <c r="P70" s="318">
        <f t="shared" ref="P70:P78" si="115">H70/$H$68</f>
        <v>2.5160997221078878E-2</v>
      </c>
      <c r="Q70" s="91">
        <f t="shared" ref="Q70:Q78" si="116">I70/$I$68</f>
        <v>3.662437001215401E-2</v>
      </c>
      <c r="S70" s="164">
        <f t="shared" si="105"/>
        <v>0.93017067475641491</v>
      </c>
      <c r="T70" s="115">
        <f t="shared" si="80"/>
        <v>1.1463372791075133</v>
      </c>
    </row>
    <row r="71" spans="1:20" ht="19.5" customHeight="1" x14ac:dyDescent="0.25">
      <c r="A71" s="35"/>
      <c r="B71" t="s">
        <v>81</v>
      </c>
      <c r="C71" s="22">
        <f t="shared" si="103"/>
        <v>40804</v>
      </c>
      <c r="D71" s="23">
        <f t="shared" si="103"/>
        <v>80734</v>
      </c>
      <c r="E71" s="23">
        <f t="shared" si="103"/>
        <v>122357</v>
      </c>
      <c r="F71" s="23">
        <f t="shared" ref="F71:G71" si="117">F49+F60</f>
        <v>61316</v>
      </c>
      <c r="G71" s="23">
        <f t="shared" si="117"/>
        <v>53810</v>
      </c>
      <c r="H71" s="226">
        <f t="shared" ref="H71:I71" si="118">H49+H60</f>
        <v>36811</v>
      </c>
      <c r="I71" s="180">
        <f t="shared" si="118"/>
        <v>24443</v>
      </c>
      <c r="J71" s="2"/>
      <c r="K71" s="90">
        <f t="shared" si="108"/>
        <v>4.8172765586241401E-5</v>
      </c>
      <c r="L71" s="29">
        <f t="shared" si="109"/>
        <v>8.6854821703997277E-5</v>
      </c>
      <c r="M71" s="29">
        <f t="shared" si="110"/>
        <v>1.2539246184467266E-4</v>
      </c>
      <c r="N71" s="29">
        <f t="shared" si="111"/>
        <v>5.8286373009781087E-5</v>
      </c>
      <c r="O71" s="318">
        <f t="shared" si="114"/>
        <v>6.5755358577815494E-5</v>
      </c>
      <c r="P71" s="318">
        <f t="shared" si="115"/>
        <v>4.3400930747703537E-5</v>
      </c>
      <c r="Q71" s="91">
        <f t="shared" si="116"/>
        <v>2.1733142898613668E-5</v>
      </c>
      <c r="S71" s="164">
        <f t="shared" si="105"/>
        <v>-0.33598652576675453</v>
      </c>
      <c r="T71" s="115">
        <f t="shared" si="80"/>
        <v>-2.166778784908987E-3</v>
      </c>
    </row>
    <row r="72" spans="1:20" ht="19.5" customHeight="1" x14ac:dyDescent="0.25">
      <c r="A72" s="35"/>
      <c r="B72" t="s">
        <v>75</v>
      </c>
      <c r="C72" s="22">
        <f>C50+C61</f>
        <v>559497144</v>
      </c>
      <c r="D72" s="23">
        <f t="shared" ref="D72:E72" si="119">D50+D61</f>
        <v>622981068</v>
      </c>
      <c r="E72" s="23">
        <f t="shared" si="119"/>
        <v>661742531</v>
      </c>
      <c r="F72" s="23">
        <f t="shared" ref="F72:G72" si="120">F50+F61</f>
        <v>713551548</v>
      </c>
      <c r="G72" s="23">
        <f t="shared" si="120"/>
        <v>566541579</v>
      </c>
      <c r="H72" s="226">
        <f t="shared" ref="H72:I72" si="121">H50+H61</f>
        <v>607440802</v>
      </c>
      <c r="I72" s="180">
        <f t="shared" si="121"/>
        <v>778705524</v>
      </c>
      <c r="J72" s="2"/>
      <c r="K72" s="90">
        <f t="shared" si="108"/>
        <v>0.6605363386943327</v>
      </c>
      <c r="L72" s="29">
        <f t="shared" si="109"/>
        <v>0.67021217313778336</v>
      </c>
      <c r="M72" s="29">
        <f t="shared" si="110"/>
        <v>0.67815919865160645</v>
      </c>
      <c r="N72" s="29">
        <f t="shared" si="111"/>
        <v>0.67829492609489717</v>
      </c>
      <c r="O72" s="318">
        <f t="shared" si="114"/>
        <v>0.69230895142885673</v>
      </c>
      <c r="P72" s="318">
        <f t="shared" si="115"/>
        <v>0.71618527562227319</v>
      </c>
      <c r="Q72" s="91">
        <f t="shared" si="116"/>
        <v>0.69237484879236733</v>
      </c>
      <c r="S72" s="164">
        <f t="shared" si="105"/>
        <v>0.28194471203796417</v>
      </c>
      <c r="T72" s="115">
        <f t="shared" si="80"/>
        <v>-2.3810426829905862</v>
      </c>
    </row>
    <row r="73" spans="1:20" ht="19.5" customHeight="1" x14ac:dyDescent="0.25">
      <c r="A73" s="35"/>
      <c r="B73" t="s">
        <v>76</v>
      </c>
      <c r="C73" s="22">
        <f>C51+C62</f>
        <v>13073936</v>
      </c>
      <c r="D73" s="23">
        <f t="shared" ref="D73:E73" si="122">D51+D62</f>
        <v>15814913</v>
      </c>
      <c r="E73" s="23">
        <f t="shared" si="122"/>
        <v>16252342</v>
      </c>
      <c r="F73" s="23">
        <f t="shared" ref="F73:G76" si="123">F51+F62</f>
        <v>15132052</v>
      </c>
      <c r="G73" s="23">
        <f t="shared" si="123"/>
        <v>11816894</v>
      </c>
      <c r="H73" s="226">
        <f t="shared" ref="H73:I73" si="124">H51+H62</f>
        <v>10319717</v>
      </c>
      <c r="I73" s="180">
        <f t="shared" si="124"/>
        <v>16242956</v>
      </c>
      <c r="J73" s="2"/>
      <c r="K73" s="90">
        <f t="shared" si="108"/>
        <v>1.5434948882891935E-2</v>
      </c>
      <c r="L73" s="29">
        <f t="shared" si="109"/>
        <v>1.7013915436857194E-2</v>
      </c>
      <c r="M73" s="29">
        <f t="shared" si="110"/>
        <v>1.6655534003952133E-2</v>
      </c>
      <c r="N73" s="29">
        <f t="shared" si="111"/>
        <v>1.438437646414319E-2</v>
      </c>
      <c r="O73" s="318">
        <f t="shared" si="114"/>
        <v>1.4440143137818925E-2</v>
      </c>
      <c r="P73" s="318">
        <f t="shared" si="115"/>
        <v>1.2167159893860502E-2</v>
      </c>
      <c r="Q73" s="91">
        <f t="shared" si="116"/>
        <v>1.4442191377649809E-2</v>
      </c>
      <c r="S73" s="164">
        <f>(I73-H73)/H73</f>
        <v>0.57397300720552702</v>
      </c>
      <c r="T73" s="115">
        <f t="shared" si="80"/>
        <v>0.22750314837893076</v>
      </c>
    </row>
    <row r="74" spans="1:20" ht="19.5" customHeight="1" x14ac:dyDescent="0.25">
      <c r="A74" s="35"/>
      <c r="B74" t="s">
        <v>95</v>
      </c>
      <c r="C74" s="22">
        <f t="shared" ref="C74:E74" si="125">C52+C63</f>
        <v>0</v>
      </c>
      <c r="D74" s="23">
        <f t="shared" si="125"/>
        <v>0</v>
      </c>
      <c r="E74" s="23">
        <f t="shared" si="125"/>
        <v>0</v>
      </c>
      <c r="F74" s="23">
        <f t="shared" si="123"/>
        <v>0</v>
      </c>
      <c r="G74" s="23">
        <f t="shared" si="123"/>
        <v>0</v>
      </c>
      <c r="H74" s="226">
        <f t="shared" ref="H74:I76" si="126">H52+H63</f>
        <v>148749</v>
      </c>
      <c r="I74" s="180">
        <f t="shared" si="126"/>
        <v>237063</v>
      </c>
      <c r="J74" s="2"/>
      <c r="K74" s="90">
        <f t="shared" ref="K74:K75" si="127">C74/$C$68</f>
        <v>0</v>
      </c>
      <c r="L74" s="29">
        <f t="shared" ref="L74:L75" si="128">D74/$D$68</f>
        <v>0</v>
      </c>
      <c r="M74" s="29">
        <f t="shared" ref="M74:M75" si="129">E74/$E$68</f>
        <v>0</v>
      </c>
      <c r="N74" s="29">
        <f t="shared" ref="N74:N75" si="130">F74/$F$68</f>
        <v>0</v>
      </c>
      <c r="O74" s="318">
        <f t="shared" si="114"/>
        <v>0</v>
      </c>
      <c r="P74" s="318">
        <f t="shared" ref="P74:P75" si="131">H74/$H$68</f>
        <v>1.7537814913450202E-4</v>
      </c>
      <c r="Q74" s="91">
        <f t="shared" ref="Q74:Q75" si="132">I74/$I$68</f>
        <v>2.1078116659060066E-4</v>
      </c>
      <c r="S74" s="164">
        <f t="shared" ref="S74:S78" si="133">(I74-H74)/H74</f>
        <v>0.59371155436339063</v>
      </c>
      <c r="T74" s="115">
        <f t="shared" ref="T74:T75" si="134">(Q74-P74)*100</f>
        <v>3.5403017456098647E-3</v>
      </c>
    </row>
    <row r="75" spans="1:20" ht="19.5" customHeight="1" x14ac:dyDescent="0.25">
      <c r="A75" s="35"/>
      <c r="B75" t="s">
        <v>77</v>
      </c>
      <c r="C75" s="22">
        <f t="shared" ref="C75:E76" si="135">C53+C64</f>
        <v>0</v>
      </c>
      <c r="D75" s="23">
        <f t="shared" si="135"/>
        <v>0</v>
      </c>
      <c r="E75" s="23">
        <f t="shared" si="135"/>
        <v>456</v>
      </c>
      <c r="F75" s="23">
        <f t="shared" si="123"/>
        <v>4573</v>
      </c>
      <c r="G75" s="23">
        <f t="shared" si="123"/>
        <v>2422</v>
      </c>
      <c r="H75" s="226">
        <f t="shared" si="126"/>
        <v>1438</v>
      </c>
      <c r="I75" s="180">
        <f t="shared" si="126"/>
        <v>1688</v>
      </c>
      <c r="J75" s="2"/>
      <c r="K75" s="90">
        <f t="shared" si="127"/>
        <v>0</v>
      </c>
      <c r="L75" s="29">
        <f t="shared" si="128"/>
        <v>0</v>
      </c>
      <c r="M75" s="29">
        <f t="shared" si="129"/>
        <v>4.6731255752568906E-7</v>
      </c>
      <c r="N75" s="29">
        <f t="shared" si="130"/>
        <v>4.3470478141713243E-6</v>
      </c>
      <c r="O75" s="318">
        <f t="shared" si="114"/>
        <v>2.9596632312854323E-6</v>
      </c>
      <c r="P75" s="318">
        <f t="shared" si="131"/>
        <v>1.6954317572246797E-6</v>
      </c>
      <c r="Q75" s="91">
        <f t="shared" si="132"/>
        <v>1.5008609914028503E-6</v>
      </c>
      <c r="S75" s="164">
        <f t="shared" si="133"/>
        <v>0.17385257301808066</v>
      </c>
      <c r="T75" s="115">
        <f t="shared" si="134"/>
        <v>-1.9457076582182944E-5</v>
      </c>
    </row>
    <row r="76" spans="1:20" ht="19.5" customHeight="1" x14ac:dyDescent="0.25">
      <c r="A76" s="35"/>
      <c r="B76" t="s">
        <v>96</v>
      </c>
      <c r="C76" s="22">
        <f t="shared" si="135"/>
        <v>0</v>
      </c>
      <c r="D76" s="23">
        <f t="shared" si="135"/>
        <v>0</v>
      </c>
      <c r="E76" s="23">
        <f t="shared" si="135"/>
        <v>0</v>
      </c>
      <c r="F76" s="23">
        <f t="shared" si="123"/>
        <v>0</v>
      </c>
      <c r="G76" s="23">
        <f t="shared" si="123"/>
        <v>0</v>
      </c>
      <c r="H76" s="226">
        <f t="shared" si="126"/>
        <v>38799</v>
      </c>
      <c r="I76" s="180">
        <f t="shared" si="126"/>
        <v>111640</v>
      </c>
      <c r="J76" s="2"/>
      <c r="K76" s="90">
        <f t="shared" ref="K76:K77" si="136">C76/$C$68</f>
        <v>0</v>
      </c>
      <c r="L76" s="29">
        <f t="shared" ref="L76:L77" si="137">D76/$D$68</f>
        <v>0</v>
      </c>
      <c r="M76" s="29">
        <f t="shared" ref="M76:M77" si="138">E76/$E$68</f>
        <v>0</v>
      </c>
      <c r="N76" s="29">
        <f t="shared" ref="N76:N77" si="139">F76/$F$68</f>
        <v>0</v>
      </c>
      <c r="O76" s="318">
        <f t="shared" si="114"/>
        <v>0</v>
      </c>
      <c r="P76" s="318">
        <f t="shared" ref="P76:P77" si="140">H76/$H$68</f>
        <v>4.5744823886342383E-5</v>
      </c>
      <c r="Q76" s="91">
        <f t="shared" ref="Q76:Q77" si="141">I76/$I$68</f>
        <v>9.9263104905340181E-5</v>
      </c>
      <c r="S76" s="164">
        <f t="shared" si="133"/>
        <v>1.8773937472615274</v>
      </c>
      <c r="T76" s="115">
        <f t="shared" ref="T76:T77" si="142">(Q76-P76)*100</f>
        <v>5.3518281018997797E-3</v>
      </c>
    </row>
    <row r="77" spans="1:20" ht="19.5" customHeight="1" x14ac:dyDescent="0.25">
      <c r="A77" s="35"/>
      <c r="B77" t="s">
        <v>78</v>
      </c>
      <c r="C77" s="22">
        <f t="shared" ref="C77:E77" si="143">C55+C66</f>
        <v>0</v>
      </c>
      <c r="D77" s="23">
        <f t="shared" si="143"/>
        <v>416</v>
      </c>
      <c r="E77" s="23">
        <f t="shared" si="143"/>
        <v>454</v>
      </c>
      <c r="F77" s="23">
        <f t="shared" ref="F77:I77" si="144">F55+F66</f>
        <v>255</v>
      </c>
      <c r="G77" s="23">
        <f t="shared" ref="G77" si="145">G55+G66</f>
        <v>0</v>
      </c>
      <c r="H77" s="226">
        <f t="shared" si="144"/>
        <v>0</v>
      </c>
      <c r="I77" s="180">
        <f t="shared" si="144"/>
        <v>0</v>
      </c>
      <c r="J77" s="2"/>
      <c r="K77" s="90">
        <f t="shared" si="136"/>
        <v>0</v>
      </c>
      <c r="L77" s="29">
        <f t="shared" si="137"/>
        <v>4.4753890342189E-7</v>
      </c>
      <c r="M77" s="29">
        <f t="shared" si="138"/>
        <v>4.6526294104531324E-7</v>
      </c>
      <c r="N77" s="29">
        <f t="shared" si="139"/>
        <v>2.4240043573446046E-7</v>
      </c>
      <c r="O77" s="318">
        <f t="shared" si="114"/>
        <v>0</v>
      </c>
      <c r="P77" s="318">
        <f t="shared" si="140"/>
        <v>0</v>
      </c>
      <c r="Q77" s="91">
        <f t="shared" si="141"/>
        <v>0</v>
      </c>
      <c r="S77" s="164"/>
      <c r="T77" s="115">
        <f t="shared" si="142"/>
        <v>0</v>
      </c>
    </row>
    <row r="78" spans="1:20" ht="19.5" customHeight="1" thickBot="1" x14ac:dyDescent="0.3">
      <c r="A78" s="44"/>
      <c r="B78" s="36" t="s">
        <v>79</v>
      </c>
      <c r="C78" s="45">
        <f>C56+C67</f>
        <v>21400980</v>
      </c>
      <c r="D78" s="46">
        <f t="shared" ref="D78:E78" si="146">D56+D67</f>
        <v>20504491</v>
      </c>
      <c r="E78" s="46">
        <f t="shared" si="146"/>
        <v>22778054</v>
      </c>
      <c r="F78" s="46">
        <f t="shared" ref="F78:G78" si="147">F56+F67</f>
        <v>22787567</v>
      </c>
      <c r="G78" s="46">
        <f t="shared" si="147"/>
        <v>22161846</v>
      </c>
      <c r="H78" s="227">
        <f t="shared" ref="H78:I78" si="148">H56+H67</f>
        <v>21958858</v>
      </c>
      <c r="I78" s="181">
        <f t="shared" si="148"/>
        <v>22648063</v>
      </c>
      <c r="J78" s="2"/>
      <c r="K78" s="166">
        <f t="shared" si="108"/>
        <v>2.5265767886869926E-2</v>
      </c>
      <c r="L78" s="47">
        <f t="shared" si="109"/>
        <v>2.2059032253278876E-2</v>
      </c>
      <c r="M78" s="47">
        <f t="shared" si="110"/>
        <v>2.3343137434645288E-2</v>
      </c>
      <c r="N78" s="47">
        <f t="shared" si="111"/>
        <v>2.1661632039718475E-2</v>
      </c>
      <c r="O78" s="47">
        <f t="shared" si="114"/>
        <v>2.708158577357974E-2</v>
      </c>
      <c r="P78" s="319">
        <f t="shared" si="115"/>
        <v>2.5889947987195561E-2</v>
      </c>
      <c r="Q78" s="246">
        <f t="shared" si="116"/>
        <v>2.0137200407306998E-2</v>
      </c>
      <c r="S78" s="120">
        <f t="shared" si="133"/>
        <v>3.1386195038011537E-2</v>
      </c>
      <c r="T78" s="117">
        <f t="shared" si="80"/>
        <v>-0.5752747579888563</v>
      </c>
    </row>
    <row r="79" spans="1:20" ht="19.5" customHeight="1" x14ac:dyDescent="0.25"/>
    <row r="80" spans="1:20" ht="19.5" customHeight="1" x14ac:dyDescent="0.25"/>
    <row r="81" spans="1:11" x14ac:dyDescent="0.25">
      <c r="A81" s="1" t="s">
        <v>34</v>
      </c>
      <c r="K81" s="1" t="str">
        <f>S3</f>
        <v>VARIAÇÃO (JAN.-DEZ)</v>
      </c>
    </row>
    <row r="82" spans="1:11" ht="15.75" thickBot="1" x14ac:dyDescent="0.3"/>
    <row r="83" spans="1:11" ht="24" customHeight="1" x14ac:dyDescent="0.25">
      <c r="A83" s="411" t="s">
        <v>87</v>
      </c>
      <c r="B83" s="412"/>
      <c r="C83" s="415">
        <v>2016</v>
      </c>
      <c r="D83" s="417">
        <v>2017</v>
      </c>
      <c r="E83" s="417">
        <v>2018</v>
      </c>
      <c r="F83" s="417">
        <v>2019</v>
      </c>
      <c r="G83" s="417">
        <v>2020</v>
      </c>
      <c r="H83" s="417">
        <v>2021</v>
      </c>
      <c r="I83" s="420">
        <v>2022</v>
      </c>
      <c r="K83" s="384" t="s">
        <v>102</v>
      </c>
    </row>
    <row r="84" spans="1:11" ht="20.25" customHeight="1" thickBot="1" x14ac:dyDescent="0.3">
      <c r="A84" s="413"/>
      <c r="B84" s="414"/>
      <c r="C84" s="416"/>
      <c r="D84" s="418"/>
      <c r="E84" s="418"/>
      <c r="F84" s="418"/>
      <c r="G84" s="419"/>
      <c r="H84" s="419">
        <v>2020</v>
      </c>
      <c r="I84" s="421">
        <v>2021</v>
      </c>
      <c r="K84" s="385"/>
    </row>
    <row r="85" spans="1:11" ht="20.100000000000001" customHeight="1" thickBot="1" x14ac:dyDescent="0.3">
      <c r="A85" s="17" t="s">
        <v>42</v>
      </c>
      <c r="B85" s="18"/>
      <c r="C85" s="124">
        <f>C46/C7</f>
        <v>6.2654848542489967</v>
      </c>
      <c r="D85" s="145">
        <f t="shared" ref="D85:I85" si="149">D46/D7</f>
        <v>6.4560462042243847</v>
      </c>
      <c r="E85" s="145">
        <f t="shared" si="149"/>
        <v>6.5952788640868016</v>
      </c>
      <c r="F85" s="145">
        <f t="shared" si="149"/>
        <v>6.5978985290550964</v>
      </c>
      <c r="G85" s="325">
        <f t="shared" si="149"/>
        <v>6.5158732455828323</v>
      </c>
      <c r="H85" s="325">
        <f t="shared" si="149"/>
        <v>6.7616045281851926</v>
      </c>
      <c r="I85" s="326">
        <f t="shared" si="149"/>
        <v>6.9959119057356425</v>
      </c>
      <c r="K85" s="34">
        <f>(I85-H85)/H85</f>
        <v>3.4652629649332314E-2</v>
      </c>
    </row>
    <row r="86" spans="1:11" ht="20.100000000000001" customHeight="1" x14ac:dyDescent="0.25">
      <c r="A86" s="35"/>
      <c r="B86" s="162" t="s">
        <v>73</v>
      </c>
      <c r="C86" s="146">
        <f t="shared" ref="C86" si="150">C47/C8</f>
        <v>4.0065269977466658</v>
      </c>
      <c r="D86" s="147">
        <f t="shared" ref="D86:I86" si="151">D47/D8</f>
        <v>4.0122677825404391</v>
      </c>
      <c r="E86" s="147">
        <f t="shared" si="151"/>
        <v>3.9288679671800066</v>
      </c>
      <c r="F86" s="147">
        <f t="shared" si="151"/>
        <v>3.9346168082813922</v>
      </c>
      <c r="G86" s="322">
        <f t="shared" si="151"/>
        <v>3.9813005070665519</v>
      </c>
      <c r="H86" s="322">
        <f t="shared" si="151"/>
        <v>3.9803892600391277</v>
      </c>
      <c r="I86" s="252">
        <f t="shared" si="151"/>
        <v>4.1585912573532511</v>
      </c>
      <c r="K86" s="250">
        <f t="shared" ref="K86:K117" si="152">(I86-H86)/H86</f>
        <v>4.4769992498766717E-2</v>
      </c>
    </row>
    <row r="87" spans="1:11" ht="20.100000000000001" customHeight="1" x14ac:dyDescent="0.25">
      <c r="A87" s="35"/>
      <c r="B87" s="162" t="s">
        <v>74</v>
      </c>
      <c r="C87" s="146">
        <f t="shared" ref="C87" si="153">C48/C9</f>
        <v>4.8232437581677328</v>
      </c>
      <c r="D87" s="147">
        <f t="shared" ref="D87:I87" si="154">D48/D9</f>
        <v>4.9536346885160132</v>
      </c>
      <c r="E87" s="147">
        <f t="shared" si="154"/>
        <v>4.6595370518236487</v>
      </c>
      <c r="F87" s="147">
        <f t="shared" si="154"/>
        <v>4.4997990594881774</v>
      </c>
      <c r="G87" s="322">
        <f t="shared" si="154"/>
        <v>4.1349631919918277</v>
      </c>
      <c r="H87" s="322">
        <f t="shared" si="154"/>
        <v>4.376096403431295</v>
      </c>
      <c r="I87" s="252">
        <f t="shared" si="154"/>
        <v>4.7726485493668589</v>
      </c>
      <c r="K87" s="43">
        <f t="shared" si="152"/>
        <v>9.0617781094728067E-2</v>
      </c>
    </row>
    <row r="88" spans="1:11" ht="20.100000000000001" customHeight="1" x14ac:dyDescent="0.25">
      <c r="A88" s="35"/>
      <c r="B88" s="162" t="s">
        <v>81</v>
      </c>
      <c r="C88" s="146">
        <f t="shared" ref="C88" si="155">C49/C10</f>
        <v>1.2000470560555261</v>
      </c>
      <c r="D88" s="147">
        <f t="shared" ref="D88:I88" si="156">D49/D10</f>
        <v>1.7223988223497535</v>
      </c>
      <c r="E88" s="147">
        <f t="shared" si="156"/>
        <v>1.7286945464820571</v>
      </c>
      <c r="F88" s="147">
        <f t="shared" si="156"/>
        <v>1.3900773782430587</v>
      </c>
      <c r="G88" s="322">
        <f t="shared" si="156"/>
        <v>1.3648760440850747</v>
      </c>
      <c r="H88" s="322">
        <f t="shared" si="156"/>
        <v>1.3573016225827961</v>
      </c>
      <c r="I88" s="252">
        <f t="shared" si="156"/>
        <v>1.5740227960589863</v>
      </c>
      <c r="K88" s="43">
        <f t="shared" si="152"/>
        <v>0.15967060664363875</v>
      </c>
    </row>
    <row r="89" spans="1:11" ht="20.100000000000001" customHeight="1" x14ac:dyDescent="0.25">
      <c r="A89" s="35"/>
      <c r="B89" s="162" t="s">
        <v>75</v>
      </c>
      <c r="C89" s="146">
        <f t="shared" ref="C89" si="157">C50/C11</f>
        <v>9.9465692397848233</v>
      </c>
      <c r="D89" s="147">
        <f t="shared" ref="D89:I89" si="158">D50/D11</f>
        <v>10.215136737554323</v>
      </c>
      <c r="E89" s="147">
        <f t="shared" si="158"/>
        <v>10.77276660061475</v>
      </c>
      <c r="F89" s="147">
        <f t="shared" si="158"/>
        <v>10.836027432565061</v>
      </c>
      <c r="G89" s="322">
        <f t="shared" si="158"/>
        <v>10.763684895776635</v>
      </c>
      <c r="H89" s="322">
        <f t="shared" si="158"/>
        <v>11.172366245133825</v>
      </c>
      <c r="I89" s="252">
        <f t="shared" si="158"/>
        <v>11.625450584713001</v>
      </c>
      <c r="K89" s="43">
        <f t="shared" si="152"/>
        <v>4.0554017800528058E-2</v>
      </c>
    </row>
    <row r="90" spans="1:11" ht="20.100000000000001" customHeight="1" x14ac:dyDescent="0.25">
      <c r="A90" s="35"/>
      <c r="B90" t="s">
        <v>76</v>
      </c>
      <c r="C90" s="146">
        <f t="shared" ref="C90" si="159">C51/C12</f>
        <v>3.6729090278465959</v>
      </c>
      <c r="D90" s="147">
        <f t="shared" ref="D90:I90" si="160">D51/D12</f>
        <v>3.5762013904781038</v>
      </c>
      <c r="E90" s="147">
        <f t="shared" si="160"/>
        <v>3.9869235975857715</v>
      </c>
      <c r="F90" s="147">
        <f t="shared" si="160"/>
        <v>4.1667815361614648</v>
      </c>
      <c r="G90" s="322">
        <f t="shared" si="160"/>
        <v>4.1544227226138304</v>
      </c>
      <c r="H90" s="322">
        <f t="shared" si="160"/>
        <v>3.9283716007462108</v>
      </c>
      <c r="I90" s="252">
        <f t="shared" si="160"/>
        <v>4.5129603962421863</v>
      </c>
      <c r="K90" s="43">
        <f t="shared" si="152"/>
        <v>0.14881199003295165</v>
      </c>
    </row>
    <row r="91" spans="1:11" ht="20.100000000000001" customHeight="1" x14ac:dyDescent="0.25">
      <c r="A91" s="35"/>
      <c r="B91" s="162" t="s">
        <v>95</v>
      </c>
      <c r="C91" s="146"/>
      <c r="D91" s="147"/>
      <c r="E91" s="147"/>
      <c r="F91" s="147"/>
      <c r="G91" s="322"/>
      <c r="H91" s="322">
        <f t="shared" ref="H91:I91" si="161">H52/H13</f>
        <v>5.8838757396449708</v>
      </c>
      <c r="I91" s="252">
        <f t="shared" si="161"/>
        <v>7.6926863572433195</v>
      </c>
      <c r="K91" s="43">
        <f t="shared" si="152"/>
        <v>0.30741822187215179</v>
      </c>
    </row>
    <row r="92" spans="1:11" ht="20.100000000000001" customHeight="1" x14ac:dyDescent="0.25">
      <c r="A92" s="35"/>
      <c r="B92" t="s">
        <v>77</v>
      </c>
      <c r="C92" s="146"/>
      <c r="D92" s="147"/>
      <c r="E92" s="147"/>
      <c r="F92" s="147">
        <f t="shared" ref="F92:G92" si="162">F53/F14</f>
        <v>3.6082474226804124</v>
      </c>
      <c r="G92" s="322">
        <f t="shared" si="162"/>
        <v>3.610800744878957</v>
      </c>
      <c r="H92" s="322"/>
      <c r="I92" s="252"/>
      <c r="K92" s="43"/>
    </row>
    <row r="93" spans="1:11" ht="20.100000000000001" customHeight="1" x14ac:dyDescent="0.25">
      <c r="A93" s="35"/>
      <c r="B93" s="162" t="s">
        <v>96</v>
      </c>
      <c r="C93" s="146"/>
      <c r="D93" s="147"/>
      <c r="E93" s="147"/>
      <c r="F93" s="147"/>
      <c r="G93" s="322"/>
      <c r="H93" s="322"/>
      <c r="I93" s="252"/>
      <c r="K93" s="43"/>
    </row>
    <row r="94" spans="1:11" ht="20.100000000000001" customHeight="1" x14ac:dyDescent="0.25">
      <c r="A94" s="35"/>
      <c r="B94" t="s">
        <v>78</v>
      </c>
      <c r="C94" s="146"/>
      <c r="D94" s="147"/>
      <c r="E94" s="147"/>
      <c r="F94" s="147"/>
      <c r="G94" s="322"/>
      <c r="H94" s="322"/>
      <c r="I94" s="252"/>
      <c r="K94" s="43"/>
    </row>
    <row r="95" spans="1:11" ht="20.100000000000001" customHeight="1" thickBot="1" x14ac:dyDescent="0.3">
      <c r="A95" s="35"/>
      <c r="B95" t="s">
        <v>79</v>
      </c>
      <c r="C95" s="146">
        <f t="shared" ref="C95:I95" si="163">C56/C17</f>
        <v>1.8700899615654336</v>
      </c>
      <c r="D95" s="147">
        <f t="shared" si="163"/>
        <v>3.5003185946106892</v>
      </c>
      <c r="E95" s="147">
        <f t="shared" si="163"/>
        <v>2.6837821809061744</v>
      </c>
      <c r="F95" s="147">
        <f t="shared" si="163"/>
        <v>2.1013277584411889</v>
      </c>
      <c r="G95" s="322">
        <f t="shared" si="163"/>
        <v>1.9844379596893353</v>
      </c>
      <c r="H95" s="322">
        <f t="shared" si="163"/>
        <v>3.0186544116969198</v>
      </c>
      <c r="I95" s="252">
        <f t="shared" si="163"/>
        <v>2.7229331895998561</v>
      </c>
      <c r="K95" s="43">
        <f t="shared" si="152"/>
        <v>-9.7964583475067521E-2</v>
      </c>
    </row>
    <row r="96" spans="1:11" ht="20.100000000000001" customHeight="1" thickBot="1" x14ac:dyDescent="0.3">
      <c r="A96" s="17" t="s">
        <v>41</v>
      </c>
      <c r="B96" s="18"/>
      <c r="C96" s="124">
        <f t="shared" ref="C96:I96" si="164">C57/C18</f>
        <v>2.1054929034593952</v>
      </c>
      <c r="D96" s="145">
        <f t="shared" si="164"/>
        <v>2.1993873370347377</v>
      </c>
      <c r="E96" s="145">
        <f t="shared" si="164"/>
        <v>2.4032794086253029</v>
      </c>
      <c r="F96" s="145">
        <f t="shared" si="164"/>
        <v>2.4510261232335959</v>
      </c>
      <c r="G96" s="321">
        <f t="shared" si="164"/>
        <v>2.4529767417065393</v>
      </c>
      <c r="H96" s="321">
        <f t="shared" si="164"/>
        <v>2.5735875471377097</v>
      </c>
      <c r="I96" s="251">
        <f t="shared" si="164"/>
        <v>2.7378982424562097</v>
      </c>
      <c r="K96" s="34">
        <f t="shared" si="152"/>
        <v>6.3844999367223002E-2</v>
      </c>
    </row>
    <row r="97" spans="1:11" ht="20.100000000000001" customHeight="1" x14ac:dyDescent="0.25">
      <c r="A97" s="35"/>
      <c r="B97" t="s">
        <v>73</v>
      </c>
      <c r="C97" s="146">
        <f t="shared" ref="C97:I97" si="165">C58/C19</f>
        <v>1.1732775036210119</v>
      </c>
      <c r="D97" s="147">
        <f t="shared" si="165"/>
        <v>1.1874796190726833</v>
      </c>
      <c r="E97" s="147">
        <f t="shared" si="165"/>
        <v>1.3251389366944624</v>
      </c>
      <c r="F97" s="147">
        <f t="shared" si="165"/>
        <v>1.302815572222868</v>
      </c>
      <c r="G97" s="322">
        <f t="shared" si="165"/>
        <v>1.342425549867335</v>
      </c>
      <c r="H97" s="322">
        <f t="shared" si="165"/>
        <v>1.3396594031849425</v>
      </c>
      <c r="I97" s="252">
        <f t="shared" si="165"/>
        <v>1.3831245577930924</v>
      </c>
      <c r="K97" s="250">
        <f t="shared" si="152"/>
        <v>3.2444929289351228E-2</v>
      </c>
    </row>
    <row r="98" spans="1:11" ht="20.100000000000001" customHeight="1" x14ac:dyDescent="0.25">
      <c r="A98" s="35"/>
      <c r="B98" t="s">
        <v>74</v>
      </c>
      <c r="C98" s="146">
        <f t="shared" ref="C98:I98" si="166">C59/C20</f>
        <v>3.6237316798196169</v>
      </c>
      <c r="D98" s="147">
        <f t="shared" si="166"/>
        <v>3.5576735203907757</v>
      </c>
      <c r="E98" s="147">
        <f t="shared" si="166"/>
        <v>1.3755840856507735</v>
      </c>
      <c r="F98" s="147">
        <f t="shared" si="166"/>
        <v>1.1544637248743719</v>
      </c>
      <c r="G98" s="322">
        <f t="shared" si="166"/>
        <v>0.85966262877844446</v>
      </c>
      <c r="H98" s="322">
        <f t="shared" si="166"/>
        <v>1.0946293718094755</v>
      </c>
      <c r="I98" s="252">
        <f t="shared" si="166"/>
        <v>0.23019702452754323</v>
      </c>
      <c r="K98" s="43">
        <f t="shared" si="152"/>
        <v>-0.78970322699543838</v>
      </c>
    </row>
    <row r="99" spans="1:11" ht="20.100000000000001" customHeight="1" x14ac:dyDescent="0.25">
      <c r="A99" s="35"/>
      <c r="B99" t="s">
        <v>81</v>
      </c>
      <c r="C99" s="146"/>
      <c r="D99" s="147"/>
      <c r="E99" s="147"/>
      <c r="F99" s="147">
        <f t="shared" ref="F99:H99" si="167">F60/F21</f>
        <v>1.2164948453608246</v>
      </c>
      <c r="G99" s="322">
        <f t="shared" si="167"/>
        <v>1.2304849884526559</v>
      </c>
      <c r="H99" s="322">
        <f t="shared" si="167"/>
        <v>1.2112676056338028</v>
      </c>
      <c r="I99" s="252"/>
      <c r="K99" s="43"/>
    </row>
    <row r="100" spans="1:11" ht="20.100000000000001" customHeight="1" x14ac:dyDescent="0.25">
      <c r="A100" s="35"/>
      <c r="B100" t="s">
        <v>75</v>
      </c>
      <c r="C100" s="146">
        <f t="shared" ref="C100:I100" si="168">C61/C22</f>
        <v>3.1785179989742596</v>
      </c>
      <c r="D100" s="147">
        <f t="shared" si="168"/>
        <v>3.3413573521545992</v>
      </c>
      <c r="E100" s="147">
        <f t="shared" si="168"/>
        <v>3.5266265851486778</v>
      </c>
      <c r="F100" s="147">
        <f t="shared" si="168"/>
        <v>3.6651027268309098</v>
      </c>
      <c r="G100" s="322">
        <f t="shared" si="168"/>
        <v>3.7232177851565655</v>
      </c>
      <c r="H100" s="322">
        <f t="shared" si="168"/>
        <v>3.885179217923044</v>
      </c>
      <c r="I100" s="252">
        <f t="shared" si="168"/>
        <v>4.1068459868061566</v>
      </c>
      <c r="K100" s="43">
        <f t="shared" si="152"/>
        <v>5.7054451403560281E-2</v>
      </c>
    </row>
    <row r="101" spans="1:11" ht="20.100000000000001" customHeight="1" x14ac:dyDescent="0.25">
      <c r="A101" s="35"/>
      <c r="B101" t="s">
        <v>76</v>
      </c>
      <c r="C101" s="146">
        <f t="shared" ref="C101:I101" si="169">C62/C23</f>
        <v>1.0031370703872367</v>
      </c>
      <c r="D101" s="147">
        <f t="shared" si="169"/>
        <v>1.0001624546534269</v>
      </c>
      <c r="E101" s="147">
        <f t="shared" si="169"/>
        <v>1.0887527012298375</v>
      </c>
      <c r="F101" s="147">
        <f t="shared" si="169"/>
        <v>1.064066286926751</v>
      </c>
      <c r="G101" s="322">
        <f t="shared" si="169"/>
        <v>1.0488103172464289</v>
      </c>
      <c r="H101" s="322">
        <f t="shared" si="169"/>
        <v>1.0306728208436553</v>
      </c>
      <c r="I101" s="252">
        <f t="shared" si="169"/>
        <v>1.0879606761140892</v>
      </c>
      <c r="K101" s="43">
        <f t="shared" si="152"/>
        <v>5.5582968825685176E-2</v>
      </c>
    </row>
    <row r="102" spans="1:11" ht="20.100000000000001" customHeight="1" x14ac:dyDescent="0.25">
      <c r="A102" s="35"/>
      <c r="B102" t="s">
        <v>95</v>
      </c>
      <c r="C102" s="146"/>
      <c r="D102" s="147"/>
      <c r="E102" s="147"/>
      <c r="F102" s="147"/>
      <c r="G102" s="322"/>
      <c r="H102" s="322">
        <f t="shared" ref="H102:I102" si="170">H63/H24</f>
        <v>5.8437365937365939</v>
      </c>
      <c r="I102" s="252">
        <f t="shared" si="170"/>
        <v>6.8458759783263092</v>
      </c>
      <c r="K102" s="43">
        <f t="shared" si="152"/>
        <v>0.17148948596756117</v>
      </c>
    </row>
    <row r="103" spans="1:11" ht="20.100000000000001" customHeight="1" x14ac:dyDescent="0.25">
      <c r="A103" s="35"/>
      <c r="B103" t="s">
        <v>77</v>
      </c>
      <c r="C103" s="146"/>
      <c r="D103" s="147"/>
      <c r="E103" s="147">
        <f t="shared" ref="E103:I103" si="171">E64/E25</f>
        <v>1.7142857142857142</v>
      </c>
      <c r="F103" s="147">
        <f t="shared" si="171"/>
        <v>1.6877828054298643</v>
      </c>
      <c r="G103" s="322">
        <f t="shared" si="171"/>
        <v>1.6655172413793105</v>
      </c>
      <c r="H103" s="322">
        <f t="shared" si="171"/>
        <v>1.4084231145935358</v>
      </c>
      <c r="I103" s="252">
        <f t="shared" si="171"/>
        <v>1.4280879864636209</v>
      </c>
      <c r="K103" s="43">
        <f t="shared" si="152"/>
        <v>1.3962332530846267E-2</v>
      </c>
    </row>
    <row r="104" spans="1:11" ht="20.100000000000001" customHeight="1" x14ac:dyDescent="0.25">
      <c r="A104" s="35"/>
      <c r="B104" t="s">
        <v>96</v>
      </c>
      <c r="C104" s="146"/>
      <c r="D104" s="147"/>
      <c r="E104" s="147"/>
      <c r="F104" s="147"/>
      <c r="G104" s="322"/>
      <c r="H104" s="322">
        <f t="shared" ref="H104:I104" si="172">H65/H26</f>
        <v>3.2897235882652196</v>
      </c>
      <c r="I104" s="252">
        <f t="shared" si="172"/>
        <v>3.3948608788201309</v>
      </c>
      <c r="K104" s="43">
        <f t="shared" si="152"/>
        <v>3.1959308353427245E-2</v>
      </c>
    </row>
    <row r="105" spans="1:11" ht="20.100000000000001" customHeight="1" x14ac:dyDescent="0.25">
      <c r="A105" s="35"/>
      <c r="B105" t="s">
        <v>78</v>
      </c>
      <c r="C105" s="146"/>
      <c r="D105" s="147">
        <f t="shared" ref="D105:F105" si="173">D66/D27</f>
        <v>17.333333333333332</v>
      </c>
      <c r="E105" s="147">
        <f t="shared" si="173"/>
        <v>15.655172413793103</v>
      </c>
      <c r="F105" s="147">
        <f t="shared" si="173"/>
        <v>11.590909090909092</v>
      </c>
      <c r="G105" s="322"/>
      <c r="H105" s="322"/>
      <c r="I105" s="252"/>
      <c r="K105" s="43"/>
    </row>
    <row r="106" spans="1:11" ht="20.100000000000001" customHeight="1" thickBot="1" x14ac:dyDescent="0.3">
      <c r="A106" s="35"/>
      <c r="B106" t="s">
        <v>79</v>
      </c>
      <c r="C106" s="152">
        <f t="shared" ref="C106:I106" si="174">C67/C28</f>
        <v>0.80850063389424598</v>
      </c>
      <c r="D106" s="153">
        <f t="shared" si="174"/>
        <v>0.82026955014475089</v>
      </c>
      <c r="E106" s="153">
        <f t="shared" si="174"/>
        <v>0.99512438068627362</v>
      </c>
      <c r="F106" s="147">
        <f t="shared" si="174"/>
        <v>1.0088468323360724</v>
      </c>
      <c r="G106" s="322">
        <f t="shared" si="174"/>
        <v>0.93101744131492392</v>
      </c>
      <c r="H106" s="322">
        <f t="shared" si="174"/>
        <v>0.89796247739495461</v>
      </c>
      <c r="I106" s="252">
        <f t="shared" si="174"/>
        <v>0.96848621539424806</v>
      </c>
      <c r="K106" s="48">
        <f t="shared" si="152"/>
        <v>7.8537511059356552E-2</v>
      </c>
    </row>
    <row r="107" spans="1:11" ht="20.100000000000001" customHeight="1" thickBot="1" x14ac:dyDescent="0.3">
      <c r="A107" s="87" t="s">
        <v>27</v>
      </c>
      <c r="B107" s="111"/>
      <c r="C107" s="253">
        <f t="shared" ref="C107:I107" si="175">C68/C29</f>
        <v>3.2971313478721176</v>
      </c>
      <c r="D107" s="127">
        <f t="shared" si="175"/>
        <v>3.4762310257382754</v>
      </c>
      <c r="E107" s="127">
        <f t="shared" si="175"/>
        <v>3.6948644296680007</v>
      </c>
      <c r="F107" s="127">
        <f t="shared" si="175"/>
        <v>3.7801524472054533</v>
      </c>
      <c r="G107" s="327">
        <f t="shared" si="175"/>
        <v>3.2487717861701064</v>
      </c>
      <c r="H107" s="327">
        <f t="shared" si="175"/>
        <v>3.3265729718678316</v>
      </c>
      <c r="I107" s="328">
        <f t="shared" si="175"/>
        <v>4.018478531530004</v>
      </c>
      <c r="K107" s="138">
        <f t="shared" si="152"/>
        <v>0.20799350127397792</v>
      </c>
    </row>
    <row r="108" spans="1:11" ht="20.100000000000001" customHeight="1" x14ac:dyDescent="0.25">
      <c r="A108" s="35"/>
      <c r="B108" t="s">
        <v>73</v>
      </c>
      <c r="C108" s="146">
        <f t="shared" ref="C108:I108" si="176">C69/C30</f>
        <v>2.2260229285559912</v>
      </c>
      <c r="D108" s="147">
        <f t="shared" si="176"/>
        <v>2.2370420244672511</v>
      </c>
      <c r="E108" s="147">
        <f t="shared" si="176"/>
        <v>2.328417268555337</v>
      </c>
      <c r="F108" s="147">
        <f t="shared" si="176"/>
        <v>2.3256399883317789</v>
      </c>
      <c r="G108" s="147">
        <f t="shared" si="176"/>
        <v>1.9813281794130655</v>
      </c>
      <c r="H108" s="322">
        <f t="shared" si="176"/>
        <v>1.9356245267449901</v>
      </c>
      <c r="I108" s="252">
        <f t="shared" si="176"/>
        <v>2.4327845728685582</v>
      </c>
      <c r="K108" s="250">
        <f t="shared" si="152"/>
        <v>0.25684735818036403</v>
      </c>
    </row>
    <row r="109" spans="1:11" ht="20.100000000000001" customHeight="1" x14ac:dyDescent="0.25">
      <c r="A109" s="35"/>
      <c r="B109" t="s">
        <v>74</v>
      </c>
      <c r="C109" s="146">
        <f t="shared" ref="C109:I109" si="177">C70/C31</f>
        <v>4.8119940048809466</v>
      </c>
      <c r="D109" s="147">
        <f t="shared" si="177"/>
        <v>4.945217111114399</v>
      </c>
      <c r="E109" s="147">
        <f t="shared" si="177"/>
        <v>4.6503223262174016</v>
      </c>
      <c r="F109" s="147">
        <f t="shared" si="177"/>
        <v>4.4807393726091478</v>
      </c>
      <c r="G109" s="147">
        <f t="shared" si="177"/>
        <v>4.1045389545557702</v>
      </c>
      <c r="H109" s="322">
        <f t="shared" si="177"/>
        <v>4.360204650170675</v>
      </c>
      <c r="I109" s="252">
        <f t="shared" si="177"/>
        <v>4.6230342611542499</v>
      </c>
      <c r="K109" s="43">
        <f t="shared" si="152"/>
        <v>6.027919147631905E-2</v>
      </c>
    </row>
    <row r="110" spans="1:11" ht="20.100000000000001" customHeight="1" x14ac:dyDescent="0.25">
      <c r="A110" s="35"/>
      <c r="B110" t="s">
        <v>81</v>
      </c>
      <c r="C110" s="146">
        <f t="shared" ref="C110:I110" si="178">C71/C32</f>
        <v>1.2000470560555261</v>
      </c>
      <c r="D110" s="147">
        <f t="shared" si="178"/>
        <v>1.7223988223497535</v>
      </c>
      <c r="E110" s="147">
        <f t="shared" si="178"/>
        <v>1.7286945464820571</v>
      </c>
      <c r="F110" s="147">
        <f t="shared" si="178"/>
        <v>1.3893143608102596</v>
      </c>
      <c r="G110" s="147">
        <f t="shared" si="178"/>
        <v>1.3575356980675111</v>
      </c>
      <c r="H110" s="322">
        <f t="shared" si="178"/>
        <v>1.3565374410377358</v>
      </c>
      <c r="I110" s="252">
        <f t="shared" si="178"/>
        <v>1.5740227960589863</v>
      </c>
      <c r="K110" s="43">
        <f t="shared" si="152"/>
        <v>0.16032388671474981</v>
      </c>
    </row>
    <row r="111" spans="1:11" ht="20.100000000000001" customHeight="1" x14ac:dyDescent="0.25">
      <c r="A111" s="35"/>
      <c r="B111" t="s">
        <v>75</v>
      </c>
      <c r="C111" s="146">
        <f t="shared" ref="C111:I111" si="179">C72/C33</f>
        <v>4.7571610689091948</v>
      </c>
      <c r="D111" s="147">
        <f t="shared" si="179"/>
        <v>5.05714502386079</v>
      </c>
      <c r="E111" s="147">
        <f t="shared" si="179"/>
        <v>5.3290817478206725</v>
      </c>
      <c r="F111" s="147">
        <f t="shared" si="179"/>
        <v>5.54323670190072</v>
      </c>
      <c r="G111" s="147">
        <f t="shared" si="179"/>
        <v>4.8247684889997133</v>
      </c>
      <c r="H111" s="322">
        <f t="shared" si="179"/>
        <v>4.9180806912637305</v>
      </c>
      <c r="I111" s="252">
        <f t="shared" si="179"/>
        <v>5.87966898430847</v>
      </c>
      <c r="K111" s="43">
        <f t="shared" si="152"/>
        <v>0.19552104843518814</v>
      </c>
    </row>
    <row r="112" spans="1:11" ht="20.100000000000001" customHeight="1" x14ac:dyDescent="0.25">
      <c r="A112" s="35"/>
      <c r="B112" t="s">
        <v>76</v>
      </c>
      <c r="C112" s="146">
        <f t="shared" ref="C112:I112" si="180">C73/C34</f>
        <v>1.9846552035594633</v>
      </c>
      <c r="D112" s="147">
        <f t="shared" si="180"/>
        <v>2.0307573797217455</v>
      </c>
      <c r="E112" s="147">
        <f t="shared" si="180"/>
        <v>2.3325505225810739</v>
      </c>
      <c r="F112" s="147">
        <f t="shared" si="180"/>
        <v>2.3572135127750502</v>
      </c>
      <c r="G112" s="147">
        <f t="shared" si="180"/>
        <v>1.9413298154594785</v>
      </c>
      <c r="H112" s="322">
        <f t="shared" si="180"/>
        <v>1.7179957498416387</v>
      </c>
      <c r="I112" s="252">
        <f t="shared" si="180"/>
        <v>2.4531358857916636</v>
      </c>
      <c r="K112" s="43">
        <f t="shared" si="152"/>
        <v>0.42790567789110573</v>
      </c>
    </row>
    <row r="113" spans="1:11" ht="20.100000000000001" customHeight="1" x14ac:dyDescent="0.25">
      <c r="A113" s="35"/>
      <c r="B113" t="s">
        <v>95</v>
      </c>
      <c r="C113" s="146"/>
      <c r="D113" s="147"/>
      <c r="E113" s="147"/>
      <c r="F113" s="147"/>
      <c r="G113" s="147"/>
      <c r="H113" s="322">
        <f t="shared" ref="H113:I113" si="181">H74/H35</f>
        <v>5.8544159319899247</v>
      </c>
      <c r="I113" s="252">
        <f t="shared" si="181"/>
        <v>6.987855563743552</v>
      </c>
      <c r="K113" s="43">
        <f t="shared" si="152"/>
        <v>0.19360422028784166</v>
      </c>
    </row>
    <row r="114" spans="1:11" ht="20.100000000000001" customHeight="1" x14ac:dyDescent="0.25">
      <c r="A114" s="35"/>
      <c r="B114" t="s">
        <v>77</v>
      </c>
      <c r="C114" s="146"/>
      <c r="D114" s="147"/>
      <c r="E114" s="147">
        <f t="shared" ref="E114:I114" si="182">E75/E36</f>
        <v>1.7142857142857142</v>
      </c>
      <c r="F114" s="147">
        <f t="shared" si="182"/>
        <v>3.3018050541516244</v>
      </c>
      <c r="G114" s="147">
        <f t="shared" si="182"/>
        <v>2.928657799274486</v>
      </c>
      <c r="H114" s="322">
        <f t="shared" si="182"/>
        <v>1.4084231145935358</v>
      </c>
      <c r="I114" s="252">
        <f t="shared" si="182"/>
        <v>1.4280879864636209</v>
      </c>
      <c r="K114" s="43">
        <f t="shared" si="152"/>
        <v>1.3962332530846267E-2</v>
      </c>
    </row>
    <row r="115" spans="1:11" ht="20.100000000000001" customHeight="1" x14ac:dyDescent="0.25">
      <c r="A115" s="35"/>
      <c r="B115" t="s">
        <v>96</v>
      </c>
      <c r="C115" s="146"/>
      <c r="D115" s="147"/>
      <c r="E115" s="147"/>
      <c r="F115" s="147"/>
      <c r="G115" s="147"/>
      <c r="H115" s="322">
        <f t="shared" ref="H115:I115" si="183">H76/H37</f>
        <v>3.2897235882652196</v>
      </c>
      <c r="I115" s="252">
        <f t="shared" si="183"/>
        <v>3.3948608788201309</v>
      </c>
      <c r="K115" s="43">
        <f t="shared" si="152"/>
        <v>3.1959308353427245E-2</v>
      </c>
    </row>
    <row r="116" spans="1:11" ht="20.100000000000001" customHeight="1" x14ac:dyDescent="0.25">
      <c r="A116" s="35"/>
      <c r="B116" t="s">
        <v>78</v>
      </c>
      <c r="C116" s="146"/>
      <c r="D116" s="147">
        <f t="shared" ref="D116:F116" si="184">D77/D38</f>
        <v>17.333333333333332</v>
      </c>
      <c r="E116" s="147">
        <f t="shared" si="184"/>
        <v>15.655172413793103</v>
      </c>
      <c r="F116" s="147">
        <f t="shared" si="184"/>
        <v>11.590909090909092</v>
      </c>
      <c r="G116" s="147"/>
      <c r="H116" s="322"/>
      <c r="I116" s="252"/>
      <c r="K116" s="43"/>
    </row>
    <row r="117" spans="1:11" ht="20.100000000000001" customHeight="1" thickBot="1" x14ac:dyDescent="0.3">
      <c r="A117" s="44"/>
      <c r="B117" s="36" t="s">
        <v>79</v>
      </c>
      <c r="C117" s="152">
        <f t="shared" ref="C117:I117" si="185">C78/C39</f>
        <v>0.82204908168838542</v>
      </c>
      <c r="D117" s="153">
        <f t="shared" si="185"/>
        <v>0.83867744257933441</v>
      </c>
      <c r="E117" s="153">
        <f t="shared" si="185"/>
        <v>1.0055573488595</v>
      </c>
      <c r="F117" s="153">
        <f t="shared" si="185"/>
        <v>1.0264779403275612</v>
      </c>
      <c r="G117" s="153">
        <f t="shared" si="185"/>
        <v>0.94189517834889158</v>
      </c>
      <c r="H117" s="324">
        <f t="shared" si="185"/>
        <v>0.91717894498720187</v>
      </c>
      <c r="I117" s="255">
        <f t="shared" si="185"/>
        <v>0.99862614328772581</v>
      </c>
      <c r="K117" s="48">
        <f t="shared" si="152"/>
        <v>8.8801862216386182E-2</v>
      </c>
    </row>
    <row r="118" spans="1:11" ht="20.100000000000001" customHeight="1" x14ac:dyDescent="0.25"/>
    <row r="119" spans="1:11" ht="15.75" x14ac:dyDescent="0.25">
      <c r="A119" s="110" t="s">
        <v>44</v>
      </c>
    </row>
  </sheetData>
  <mergeCells count="41">
    <mergeCell ref="A83:B84"/>
    <mergeCell ref="C83:C84"/>
    <mergeCell ref="D83:D84"/>
    <mergeCell ref="E83:E84"/>
    <mergeCell ref="K83:K84"/>
    <mergeCell ref="H83:H84"/>
    <mergeCell ref="F83:F84"/>
    <mergeCell ref="I83:I84"/>
    <mergeCell ref="G83:G84"/>
    <mergeCell ref="A5:B6"/>
    <mergeCell ref="C5:C6"/>
    <mergeCell ref="D5:D6"/>
    <mergeCell ref="E5:E6"/>
    <mergeCell ref="K5:K6"/>
    <mergeCell ref="H5:H6"/>
    <mergeCell ref="F5:F6"/>
    <mergeCell ref="I5:I6"/>
    <mergeCell ref="G5:G6"/>
    <mergeCell ref="A44:B45"/>
    <mergeCell ref="C44:C45"/>
    <mergeCell ref="D44:D45"/>
    <mergeCell ref="E44:E45"/>
    <mergeCell ref="K44:K45"/>
    <mergeCell ref="H44:H45"/>
    <mergeCell ref="F44:F45"/>
    <mergeCell ref="I44:I45"/>
    <mergeCell ref="G44:G45"/>
    <mergeCell ref="S5:T5"/>
    <mergeCell ref="S44:T44"/>
    <mergeCell ref="P5:P6"/>
    <mergeCell ref="P44:P45"/>
    <mergeCell ref="L44:L45"/>
    <mergeCell ref="M44:M45"/>
    <mergeCell ref="L5:L6"/>
    <mergeCell ref="M5:M6"/>
    <mergeCell ref="N5:N6"/>
    <mergeCell ref="N44:N45"/>
    <mergeCell ref="Q5:Q6"/>
    <mergeCell ref="Q44:Q45"/>
    <mergeCell ref="O5:O6"/>
    <mergeCell ref="O44:O45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E7ACBC41-2D74-4F0C-ACF5-9E406399CED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S7:T39</xm:sqref>
        </x14:conditionalFormatting>
        <x14:conditionalFormatting xmlns:xm="http://schemas.microsoft.com/office/excel/2006/main">
          <x14:cfRule type="iconSet" priority="2" id="{07F86B07-D194-431B-B6B7-0FAFB74500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S46:T78</xm:sqref>
        </x14:conditionalFormatting>
        <x14:conditionalFormatting xmlns:xm="http://schemas.microsoft.com/office/excel/2006/main">
          <x14:cfRule type="iconSet" priority="1" id="{9092308E-E82E-4379-800D-B305C5E0A2B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K85:K117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92"/>
  <sheetViews>
    <sheetView showGridLines="0" topLeftCell="A41" workbookViewId="0">
      <selection activeCell="M86" sqref="M86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9" width="11.140625" customWidth="1"/>
    <col min="10" max="10" width="2.5703125" customWidth="1"/>
    <col min="11" max="12" width="10.28515625" customWidth="1"/>
    <col min="13" max="15" width="11.140625" customWidth="1"/>
    <col min="16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3" x14ac:dyDescent="0.25">
      <c r="A1" s="1" t="s">
        <v>82</v>
      </c>
    </row>
    <row r="2" spans="1:23" x14ac:dyDescent="0.25">
      <c r="A2" s="1"/>
    </row>
    <row r="3" spans="1:23" x14ac:dyDescent="0.25">
      <c r="A3" s="1" t="s">
        <v>29</v>
      </c>
      <c r="K3" s="1" t="s">
        <v>31</v>
      </c>
      <c r="S3" s="1" t="str">
        <f>'7'!S3</f>
        <v>VARIAÇÃO (JAN.-DEZ)</v>
      </c>
    </row>
    <row r="4" spans="1:23" ht="15.75" thickBot="1" x14ac:dyDescent="0.3"/>
    <row r="5" spans="1:23" ht="24" customHeight="1" x14ac:dyDescent="0.25">
      <c r="A5" s="378" t="s">
        <v>87</v>
      </c>
      <c r="B5" s="409"/>
      <c r="C5" s="380">
        <v>2016</v>
      </c>
      <c r="D5" s="382">
        <v>2017</v>
      </c>
      <c r="E5" s="382">
        <v>2018</v>
      </c>
      <c r="F5" s="422">
        <v>2019</v>
      </c>
      <c r="G5" s="382">
        <v>2020</v>
      </c>
      <c r="H5" s="382">
        <v>2021</v>
      </c>
      <c r="I5" s="386">
        <v>2022</v>
      </c>
      <c r="K5" s="405">
        <v>2016</v>
      </c>
      <c r="L5" s="382">
        <v>2017</v>
      </c>
      <c r="M5" s="382">
        <v>2018</v>
      </c>
      <c r="N5" s="422">
        <v>2019</v>
      </c>
      <c r="O5" s="382">
        <v>2020</v>
      </c>
      <c r="P5" s="382">
        <v>2021</v>
      </c>
      <c r="Q5" s="386">
        <v>2022</v>
      </c>
      <c r="S5" s="407" t="s">
        <v>104</v>
      </c>
      <c r="T5" s="408"/>
    </row>
    <row r="6" spans="1:23" ht="20.25" customHeight="1" thickBot="1" x14ac:dyDescent="0.3">
      <c r="A6" s="395"/>
      <c r="B6" s="424"/>
      <c r="C6" s="393"/>
      <c r="D6" s="390"/>
      <c r="E6" s="390"/>
      <c r="F6" s="423"/>
      <c r="G6" s="390"/>
      <c r="H6" s="390"/>
      <c r="I6" s="402"/>
      <c r="K6" s="406"/>
      <c r="L6" s="390"/>
      <c r="M6" s="390"/>
      <c r="N6" s="423"/>
      <c r="O6" s="390"/>
      <c r="P6" s="390">
        <v>2020</v>
      </c>
      <c r="Q6" s="402">
        <v>2021</v>
      </c>
      <c r="S6" s="141" t="s">
        <v>0</v>
      </c>
      <c r="T6" s="52" t="s">
        <v>43</v>
      </c>
    </row>
    <row r="7" spans="1:23" ht="20.100000000000001" customHeight="1" thickBot="1" x14ac:dyDescent="0.3">
      <c r="A7" s="17" t="s">
        <v>42</v>
      </c>
      <c r="B7" s="18"/>
      <c r="C7" s="24">
        <f>SUM(C8:C14)</f>
        <v>25537692</v>
      </c>
      <c r="D7" s="25">
        <f>SUM(D8:D14)</f>
        <v>27705328</v>
      </c>
      <c r="E7" s="25">
        <v>29031670</v>
      </c>
      <c r="F7" s="25">
        <v>33762788</v>
      </c>
      <c r="G7" s="312">
        <v>17865065</v>
      </c>
      <c r="H7" s="312">
        <v>17612972</v>
      </c>
      <c r="I7" s="179">
        <v>29802548</v>
      </c>
      <c r="J7" s="1"/>
      <c r="K7" s="155">
        <f t="shared" ref="K7:Q7" si="0">C7/C23</f>
        <v>0.23271684344599755</v>
      </c>
      <c r="L7" s="32">
        <f t="shared" si="0"/>
        <v>0.24656824321214252</v>
      </c>
      <c r="M7" s="32">
        <f t="shared" si="0"/>
        <v>0.25222148036092201</v>
      </c>
      <c r="N7" s="32">
        <f t="shared" si="0"/>
        <v>0.27097022161984835</v>
      </c>
      <c r="O7" s="32">
        <f t="shared" si="0"/>
        <v>0.15893826210908535</v>
      </c>
      <c r="P7" s="317">
        <f t="shared" si="0"/>
        <v>0.14949859366866125</v>
      </c>
      <c r="Q7" s="245">
        <f t="shared" si="0"/>
        <v>0.23901639528327839</v>
      </c>
      <c r="R7" s="1"/>
      <c r="S7" s="78">
        <f>(I7-H7)/H7</f>
        <v>0.69207945144067684</v>
      </c>
      <c r="T7" s="112">
        <f>(Q7-P7)*100</f>
        <v>8.9517801614617145</v>
      </c>
      <c r="W7" s="1"/>
    </row>
    <row r="8" spans="1:23" ht="20.100000000000001" customHeight="1" x14ac:dyDescent="0.25">
      <c r="A8" s="35"/>
      <c r="B8" s="162" t="s">
        <v>73</v>
      </c>
      <c r="C8" s="22">
        <v>4752509</v>
      </c>
      <c r="D8" s="23">
        <v>4120786</v>
      </c>
      <c r="E8" s="23">
        <v>4097827</v>
      </c>
      <c r="F8" s="23">
        <v>6130385</v>
      </c>
      <c r="G8" s="226">
        <v>3338714</v>
      </c>
      <c r="H8" s="226">
        <v>3258255</v>
      </c>
      <c r="I8" s="180">
        <v>5141296</v>
      </c>
      <c r="K8" s="90">
        <f>C8/$C$7</f>
        <v>0.1860978274779099</v>
      </c>
      <c r="L8" s="29">
        <f>D8/$D$7</f>
        <v>0.14873622864165334</v>
      </c>
      <c r="M8" s="29">
        <f>E8/$E$7</f>
        <v>0.14115023352084122</v>
      </c>
      <c r="N8" s="29">
        <f>F8/$F$7</f>
        <v>0.18157223864332531</v>
      </c>
      <c r="O8" s="318">
        <f>G8/$G$7</f>
        <v>0.18688507430563506</v>
      </c>
      <c r="P8" s="318">
        <f>H8/$H$7</f>
        <v>0.18499177765115393</v>
      </c>
      <c r="Q8" s="91">
        <f>I8/$I$7</f>
        <v>0.17251196105782632</v>
      </c>
      <c r="S8" s="164">
        <f>(I8-H8)/H8</f>
        <v>0.57792929037168672</v>
      </c>
      <c r="T8" s="115">
        <f t="shared" ref="T8:T30" si="1">(Q8-P8)*100</f>
        <v>-1.2479816593327615</v>
      </c>
    </row>
    <row r="9" spans="1:23" ht="20.100000000000001" customHeight="1" x14ac:dyDescent="0.25">
      <c r="A9" s="35"/>
      <c r="B9" s="162" t="s">
        <v>74</v>
      </c>
      <c r="C9" s="22">
        <v>0</v>
      </c>
      <c r="D9" s="23">
        <v>25846</v>
      </c>
      <c r="E9" s="23">
        <v>79785</v>
      </c>
      <c r="F9" s="23">
        <v>116767</v>
      </c>
      <c r="G9" s="226">
        <v>49134</v>
      </c>
      <c r="H9" s="226">
        <v>274626</v>
      </c>
      <c r="I9" s="180">
        <v>337172</v>
      </c>
      <c r="K9" s="90">
        <f>C9/$C$7</f>
        <v>0</v>
      </c>
      <c r="L9" s="29">
        <f>D9/$D$7</f>
        <v>9.328891540284237E-4</v>
      </c>
      <c r="M9" s="29">
        <f>E9/$E$7</f>
        <v>2.7482056664325546E-3</v>
      </c>
      <c r="N9" s="29">
        <f>F9/$F$7</f>
        <v>3.4584525424855316E-3</v>
      </c>
      <c r="O9" s="318">
        <f t="shared" ref="O9:O14" si="2">G9/$G$7</f>
        <v>2.7502838640665454E-3</v>
      </c>
      <c r="P9" s="318">
        <f>H9/$H$7</f>
        <v>1.5592257797264425E-2</v>
      </c>
      <c r="Q9" s="91">
        <f>I9/$I$7</f>
        <v>1.1313529299575326E-2</v>
      </c>
      <c r="S9" s="164">
        <f>(I9-H9)/H9</f>
        <v>0.22774973964591844</v>
      </c>
      <c r="T9" s="115">
        <f t="shared" si="1"/>
        <v>-0.42787284976890988</v>
      </c>
    </row>
    <row r="10" spans="1:23" ht="20.100000000000001" customHeight="1" x14ac:dyDescent="0.25">
      <c r="A10" s="35"/>
      <c r="B10" s="162" t="s">
        <v>75</v>
      </c>
      <c r="C10" s="22">
        <v>20324839</v>
      </c>
      <c r="D10" s="23">
        <v>22940926</v>
      </c>
      <c r="E10" s="23">
        <v>24153604</v>
      </c>
      <c r="F10" s="23">
        <v>26754504</v>
      </c>
      <c r="G10" s="226">
        <v>13913271</v>
      </c>
      <c r="H10" s="226">
        <v>13652296</v>
      </c>
      <c r="I10" s="180">
        <v>23647772</v>
      </c>
      <c r="K10" s="90">
        <f>C10/$C$7</f>
        <v>0.79587611127896762</v>
      </c>
      <c r="L10" s="29">
        <f>D10/$D$7</f>
        <v>0.82803300505953226</v>
      </c>
      <c r="M10" s="29">
        <f>E10/$E$7</f>
        <v>0.83197432321323572</v>
      </c>
      <c r="N10" s="29">
        <f>F10/$F$7</f>
        <v>0.79242579137718128</v>
      </c>
      <c r="O10" s="318">
        <f t="shared" si="2"/>
        <v>0.77879767020159174</v>
      </c>
      <c r="P10" s="318">
        <f>H10/$H$7</f>
        <v>0.77512733228668051</v>
      </c>
      <c r="Q10" s="91">
        <f>I10/$I$7</f>
        <v>0.79348155063788506</v>
      </c>
      <c r="S10" s="164">
        <f>(I10-H10)/H10</f>
        <v>0.73214615329172472</v>
      </c>
      <c r="T10" s="115">
        <f t="shared" si="1"/>
        <v>1.8354218351204543</v>
      </c>
    </row>
    <row r="11" spans="1:23" ht="20.100000000000001" customHeight="1" x14ac:dyDescent="0.25">
      <c r="A11" s="35"/>
      <c r="B11" t="s">
        <v>76</v>
      </c>
      <c r="C11" s="22">
        <v>460344</v>
      </c>
      <c r="D11" s="23">
        <v>617770</v>
      </c>
      <c r="E11" s="23">
        <v>700454</v>
      </c>
      <c r="F11" s="23">
        <v>761132</v>
      </c>
      <c r="G11" s="226">
        <v>563946</v>
      </c>
      <c r="H11" s="226">
        <v>427795</v>
      </c>
      <c r="I11" s="180">
        <v>676308</v>
      </c>
      <c r="K11" s="90">
        <f t="shared" ref="K11:K13" si="3">C11/$C$7</f>
        <v>1.8026061243122518E-2</v>
      </c>
      <c r="L11" s="29">
        <f t="shared" ref="L11:L13" si="4">D11/$D$7</f>
        <v>2.2297877144786014E-2</v>
      </c>
      <c r="M11" s="29">
        <f t="shared" ref="M11:M13" si="5">E11/$E$7</f>
        <v>2.4127237599490488E-2</v>
      </c>
      <c r="N11" s="29">
        <f t="shared" ref="N11:N13" si="6">F11/$F$7</f>
        <v>2.2543517437007866E-2</v>
      </c>
      <c r="O11" s="318">
        <f t="shared" si="2"/>
        <v>3.1566971628706642E-2</v>
      </c>
      <c r="P11" s="318">
        <f t="shared" ref="P11:P13" si="7">H11/$H$7</f>
        <v>2.4288632264901119E-2</v>
      </c>
      <c r="Q11" s="91">
        <f t="shared" ref="Q11:Q13" si="8">I11/$I$7</f>
        <v>2.2692959004713287E-2</v>
      </c>
      <c r="S11" s="164">
        <f t="shared" ref="S11" si="9">(I11-H11)/H11</f>
        <v>0.58091609298846414</v>
      </c>
      <c r="T11" s="115">
        <f t="shared" ref="T11:T13" si="10">(Q11-P11)*100</f>
        <v>-0.15956732601878321</v>
      </c>
    </row>
    <row r="12" spans="1:23" ht="20.100000000000001" customHeight="1" x14ac:dyDescent="0.25">
      <c r="A12" s="35"/>
      <c r="B12" s="162" t="s">
        <v>95</v>
      </c>
      <c r="C12" s="22">
        <v>0</v>
      </c>
      <c r="D12" s="23">
        <v>0</v>
      </c>
      <c r="E12" s="23">
        <v>0</v>
      </c>
      <c r="F12" s="23">
        <v>0</v>
      </c>
      <c r="G12" s="226">
        <v>0</v>
      </c>
      <c r="H12" s="226">
        <v>0</v>
      </c>
      <c r="I12" s="180">
        <v>0</v>
      </c>
      <c r="K12" s="90">
        <f t="shared" si="3"/>
        <v>0</v>
      </c>
      <c r="L12" s="29">
        <f t="shared" si="4"/>
        <v>0</v>
      </c>
      <c r="M12" s="29">
        <f t="shared" si="5"/>
        <v>0</v>
      </c>
      <c r="N12" s="29">
        <f t="shared" si="6"/>
        <v>0</v>
      </c>
      <c r="O12" s="318">
        <f t="shared" si="2"/>
        <v>0</v>
      </c>
      <c r="P12" s="318">
        <f t="shared" si="7"/>
        <v>0</v>
      </c>
      <c r="Q12" s="91">
        <f t="shared" si="8"/>
        <v>0</v>
      </c>
      <c r="S12" s="164"/>
      <c r="T12" s="115">
        <f t="shared" si="10"/>
        <v>0</v>
      </c>
    </row>
    <row r="13" spans="1:23" ht="20.100000000000001" customHeight="1" x14ac:dyDescent="0.25">
      <c r="A13" s="35"/>
      <c r="B13" s="162" t="s">
        <v>96</v>
      </c>
      <c r="C13" s="22">
        <v>0</v>
      </c>
      <c r="D13" s="23">
        <v>0</v>
      </c>
      <c r="E13" s="23">
        <v>0</v>
      </c>
      <c r="F13" s="23">
        <v>0</v>
      </c>
      <c r="G13" s="226">
        <v>0</v>
      </c>
      <c r="H13" s="226">
        <v>0</v>
      </c>
      <c r="I13" s="180">
        <v>0</v>
      </c>
      <c r="K13" s="90">
        <f t="shared" si="3"/>
        <v>0</v>
      </c>
      <c r="L13" s="29">
        <f t="shared" si="4"/>
        <v>0</v>
      </c>
      <c r="M13" s="29">
        <f t="shared" si="5"/>
        <v>0</v>
      </c>
      <c r="N13" s="29">
        <f t="shared" si="6"/>
        <v>0</v>
      </c>
      <c r="O13" s="318">
        <f t="shared" si="2"/>
        <v>0</v>
      </c>
      <c r="P13" s="318">
        <f t="shared" si="7"/>
        <v>0</v>
      </c>
      <c r="Q13" s="91">
        <f t="shared" si="8"/>
        <v>0</v>
      </c>
      <c r="S13" s="164"/>
      <c r="T13" s="115">
        <f t="shared" si="10"/>
        <v>0</v>
      </c>
    </row>
    <row r="14" spans="1:23" ht="20.100000000000001" customHeight="1" thickBot="1" x14ac:dyDescent="0.3">
      <c r="A14" s="35"/>
      <c r="B14" t="s">
        <v>78</v>
      </c>
      <c r="C14" s="22">
        <v>0</v>
      </c>
      <c r="D14" s="23">
        <v>0</v>
      </c>
      <c r="E14" s="23">
        <v>0</v>
      </c>
      <c r="F14" s="23">
        <v>0</v>
      </c>
      <c r="G14" s="226"/>
      <c r="H14" s="226"/>
      <c r="I14" s="180"/>
      <c r="K14" s="90">
        <f>C14/$C$7</f>
        <v>0</v>
      </c>
      <c r="L14" s="29">
        <f>D14/$D$7</f>
        <v>0</v>
      </c>
      <c r="M14" s="29">
        <f>E14/$E$7</f>
        <v>0</v>
      </c>
      <c r="N14" s="29">
        <f>F14/$F$7</f>
        <v>0</v>
      </c>
      <c r="O14" s="318">
        <f t="shared" si="2"/>
        <v>0</v>
      </c>
      <c r="P14" s="318">
        <f>H14/$H$7</f>
        <v>0</v>
      </c>
      <c r="Q14" s="91">
        <f>I14/$I$7</f>
        <v>0</v>
      </c>
      <c r="S14" s="164"/>
      <c r="T14" s="117">
        <f t="shared" si="1"/>
        <v>0</v>
      </c>
    </row>
    <row r="15" spans="1:23" ht="20.100000000000001" customHeight="1" thickBot="1" x14ac:dyDescent="0.3">
      <c r="A15" s="17" t="s">
        <v>41</v>
      </c>
      <c r="B15" s="18"/>
      <c r="C15" s="24">
        <f>SUM(C16:C22)</f>
        <v>84199496</v>
      </c>
      <c r="D15" s="25">
        <f>SUM(D16:D22)</f>
        <v>84658404</v>
      </c>
      <c r="E15" s="25">
        <v>86072206</v>
      </c>
      <c r="F15" s="25">
        <v>90836837</v>
      </c>
      <c r="G15" s="312">
        <v>94537479</v>
      </c>
      <c r="H15" s="312">
        <v>100200658</v>
      </c>
      <c r="I15" s="179">
        <v>94885752</v>
      </c>
      <c r="J15" s="1"/>
      <c r="K15" s="155">
        <f t="shared" ref="K15:Q15" si="11">C15/C23</f>
        <v>0.76728315655400248</v>
      </c>
      <c r="L15" s="32">
        <f t="shared" si="11"/>
        <v>0.75343175678785745</v>
      </c>
      <c r="M15" s="32">
        <f t="shared" si="11"/>
        <v>0.74777851963907804</v>
      </c>
      <c r="N15" s="32">
        <f t="shared" si="11"/>
        <v>0.72902977838015159</v>
      </c>
      <c r="O15" s="32">
        <f t="shared" si="11"/>
        <v>0.84106173789091465</v>
      </c>
      <c r="P15" s="317">
        <f t="shared" si="11"/>
        <v>0.85050140633133875</v>
      </c>
      <c r="Q15" s="245">
        <f t="shared" si="11"/>
        <v>0.76098360471672166</v>
      </c>
      <c r="R15" s="1"/>
      <c r="S15" s="78">
        <f>(I15-H15)/H15</f>
        <v>-5.3042625728066575E-2</v>
      </c>
      <c r="T15" s="112">
        <f t="shared" si="1"/>
        <v>-8.9517801614617092</v>
      </c>
      <c r="W15" s="37"/>
    </row>
    <row r="16" spans="1:23" ht="20.100000000000001" customHeight="1" x14ac:dyDescent="0.25">
      <c r="A16" s="35"/>
      <c r="B16" t="s">
        <v>73</v>
      </c>
      <c r="C16" s="22">
        <v>11441104</v>
      </c>
      <c r="D16" s="23">
        <v>10241513</v>
      </c>
      <c r="E16" s="23">
        <v>9917571</v>
      </c>
      <c r="F16" s="23">
        <v>11863549</v>
      </c>
      <c r="G16" s="226">
        <v>12210825</v>
      </c>
      <c r="H16" s="226">
        <v>11619542</v>
      </c>
      <c r="I16" s="180">
        <v>10104048</v>
      </c>
      <c r="K16" s="90">
        <f>C16/$C$15</f>
        <v>0.13588090836078165</v>
      </c>
      <c r="L16" s="29">
        <f>D16/$D$15</f>
        <v>0.12097455794229242</v>
      </c>
      <c r="M16" s="29">
        <f>E16/$E$15</f>
        <v>0.11522385054241552</v>
      </c>
      <c r="N16" s="29">
        <f>F16/$F$15</f>
        <v>0.13060284122398494</v>
      </c>
      <c r="O16" s="318">
        <f>G16/$G$15</f>
        <v>0.12916385257110569</v>
      </c>
      <c r="P16" s="318">
        <f>H16/$H$15</f>
        <v>0.11596273150222228</v>
      </c>
      <c r="Q16" s="91">
        <f>I16/$I$15</f>
        <v>0.10648646173979841</v>
      </c>
      <c r="S16" s="164">
        <f>(I16-H16)/H16</f>
        <v>-0.13042631112310624</v>
      </c>
      <c r="T16" s="115">
        <f t="shared" si="1"/>
        <v>-0.94762697624238701</v>
      </c>
      <c r="W16" s="2"/>
    </row>
    <row r="17" spans="1:24" ht="20.100000000000001" customHeight="1" x14ac:dyDescent="0.25">
      <c r="A17" s="35"/>
      <c r="B17" t="s">
        <v>74</v>
      </c>
      <c r="C17" s="22">
        <v>0</v>
      </c>
      <c r="D17" s="23">
        <v>0</v>
      </c>
      <c r="E17" s="23">
        <v>0</v>
      </c>
      <c r="F17" s="23">
        <v>0</v>
      </c>
      <c r="G17" s="226">
        <v>0</v>
      </c>
      <c r="H17" s="226">
        <v>0</v>
      </c>
      <c r="I17" s="180">
        <v>0</v>
      </c>
      <c r="K17" s="90">
        <f>C17/$C$15</f>
        <v>0</v>
      </c>
      <c r="L17" s="29">
        <f>D17/$D$15</f>
        <v>0</v>
      </c>
      <c r="M17" s="29">
        <f>E17/$E$15</f>
        <v>0</v>
      </c>
      <c r="N17" s="29">
        <f>F17/$F$15</f>
        <v>0</v>
      </c>
      <c r="O17" s="318">
        <f t="shared" ref="O17:O22" si="12">G17/$G$15</f>
        <v>0</v>
      </c>
      <c r="P17" s="318">
        <f>H17/$H$15</f>
        <v>0</v>
      </c>
      <c r="Q17" s="91">
        <f>I17/$I$15</f>
        <v>0</v>
      </c>
      <c r="S17" s="164"/>
      <c r="T17" s="115">
        <f t="shared" si="1"/>
        <v>0</v>
      </c>
      <c r="W17" s="2"/>
      <c r="X17" t="s">
        <v>88</v>
      </c>
    </row>
    <row r="18" spans="1:24" ht="20.100000000000001" customHeight="1" x14ac:dyDescent="0.25">
      <c r="A18" s="35"/>
      <c r="B18" t="s">
        <v>75</v>
      </c>
      <c r="C18" s="22">
        <v>72485215</v>
      </c>
      <c r="D18" s="23">
        <v>74110457</v>
      </c>
      <c r="E18" s="23">
        <v>75873238</v>
      </c>
      <c r="F18" s="23">
        <v>78522243</v>
      </c>
      <c r="G18" s="226">
        <v>81801064</v>
      </c>
      <c r="H18" s="226">
        <v>88085752</v>
      </c>
      <c r="I18" s="180">
        <v>84374436</v>
      </c>
      <c r="K18" s="90">
        <f>C18/$C$15</f>
        <v>0.86087468979624293</v>
      </c>
      <c r="L18" s="29">
        <f>D18/$D$15</f>
        <v>0.87540578960123083</v>
      </c>
      <c r="M18" s="29">
        <f>E18/$E$15</f>
        <v>0.88150683624862591</v>
      </c>
      <c r="N18" s="29">
        <f>F18/$F$15</f>
        <v>0.86443171727787038</v>
      </c>
      <c r="O18" s="318">
        <f t="shared" si="12"/>
        <v>0.86527655343972099</v>
      </c>
      <c r="P18" s="318">
        <f>H18/$H$15</f>
        <v>0.87909354846751608</v>
      </c>
      <c r="Q18" s="91">
        <f>I18/$I$15</f>
        <v>0.88922134484427129</v>
      </c>
      <c r="S18" s="164">
        <f t="shared" ref="S18:S21" si="13">(I18-H18)/H18</f>
        <v>-4.2132988772122876E-2</v>
      </c>
      <c r="T18" s="115">
        <f t="shared" si="1"/>
        <v>1.0127796376755205</v>
      </c>
      <c r="W18" s="2"/>
    </row>
    <row r="19" spans="1:24" ht="20.100000000000001" customHeight="1" x14ac:dyDescent="0.25">
      <c r="A19" s="35"/>
      <c r="B19" t="s">
        <v>76</v>
      </c>
      <c r="C19" s="22">
        <v>273177</v>
      </c>
      <c r="D19" s="23">
        <v>306410</v>
      </c>
      <c r="E19" s="23">
        <v>281368</v>
      </c>
      <c r="F19" s="23">
        <v>451023</v>
      </c>
      <c r="G19" s="226">
        <v>525590</v>
      </c>
      <c r="H19" s="226">
        <v>479280</v>
      </c>
      <c r="I19" s="180">
        <v>365035</v>
      </c>
      <c r="K19" s="90">
        <f>C19/$C$15</f>
        <v>3.2444018429754022E-3</v>
      </c>
      <c r="L19" s="29">
        <f>D19/$D$15</f>
        <v>3.6193689642436445E-3</v>
      </c>
      <c r="M19" s="29">
        <f>E19/$E$15</f>
        <v>3.2689762825411956E-3</v>
      </c>
      <c r="N19" s="29">
        <f>F19/$F$15</f>
        <v>4.9651993056517366E-3</v>
      </c>
      <c r="O19" s="318">
        <f t="shared" si="12"/>
        <v>5.5595939891733307E-3</v>
      </c>
      <c r="P19" s="318">
        <f>H19/$H$15</f>
        <v>4.7832021222854642E-3</v>
      </c>
      <c r="Q19" s="91">
        <f>I19/$I$15</f>
        <v>3.8471002474639187E-3</v>
      </c>
      <c r="S19" s="164">
        <f t="shared" si="13"/>
        <v>-0.23836796861959605</v>
      </c>
      <c r="T19" s="115">
        <f t="shared" si="1"/>
        <v>-9.361018748215455E-2</v>
      </c>
      <c r="W19" s="2"/>
    </row>
    <row r="20" spans="1:24" ht="20.100000000000001" customHeight="1" x14ac:dyDescent="0.25">
      <c r="A20" s="35"/>
      <c r="B20" s="162" t="s">
        <v>95</v>
      </c>
      <c r="C20" s="22"/>
      <c r="D20" s="23"/>
      <c r="E20" s="23"/>
      <c r="F20" s="23">
        <v>0</v>
      </c>
      <c r="G20" s="226">
        <v>0</v>
      </c>
      <c r="H20" s="226">
        <v>4290</v>
      </c>
      <c r="I20" s="180">
        <v>9348</v>
      </c>
      <c r="K20" s="90">
        <f t="shared" ref="K20:K22" si="14">C20/$C$15</f>
        <v>0</v>
      </c>
      <c r="L20" s="29">
        <f t="shared" ref="L20:L22" si="15">D20/$D$15</f>
        <v>0</v>
      </c>
      <c r="M20" s="29">
        <f t="shared" ref="M20:M22" si="16">E20/$E$15</f>
        <v>0</v>
      </c>
      <c r="N20" s="29">
        <f t="shared" ref="N20:N22" si="17">F20/$F$15</f>
        <v>0</v>
      </c>
      <c r="O20" s="318">
        <f t="shared" si="12"/>
        <v>0</v>
      </c>
      <c r="P20" s="318">
        <f t="shared" ref="P20:P22" si="18">H20/$H$15</f>
        <v>4.2814090103080962E-5</v>
      </c>
      <c r="Q20" s="91">
        <f t="shared" ref="Q20:Q22" si="19">I20/$I$15</f>
        <v>9.8518479360315339E-5</v>
      </c>
      <c r="S20" s="164">
        <f t="shared" si="13"/>
        <v>1.1790209790209791</v>
      </c>
      <c r="T20" s="115">
        <f t="shared" ref="T20:T22" si="20">(Q20-P20)*100</f>
        <v>5.5704389257234376E-3</v>
      </c>
      <c r="W20" s="2"/>
    </row>
    <row r="21" spans="1:24" ht="20.100000000000001" customHeight="1" x14ac:dyDescent="0.25">
      <c r="A21" s="35"/>
      <c r="B21" s="162" t="s">
        <v>96</v>
      </c>
      <c r="C21" s="22"/>
      <c r="D21" s="23"/>
      <c r="E21" s="23"/>
      <c r="F21" s="23">
        <v>0</v>
      </c>
      <c r="G21" s="226">
        <v>0</v>
      </c>
      <c r="H21" s="226">
        <v>11794</v>
      </c>
      <c r="I21" s="180">
        <v>32885</v>
      </c>
      <c r="K21" s="90">
        <f t="shared" si="14"/>
        <v>0</v>
      </c>
      <c r="L21" s="29">
        <f t="shared" si="15"/>
        <v>0</v>
      </c>
      <c r="M21" s="29">
        <f t="shared" si="16"/>
        <v>0</v>
      </c>
      <c r="N21" s="29">
        <f t="shared" si="17"/>
        <v>0</v>
      </c>
      <c r="O21" s="318">
        <f t="shared" si="12"/>
        <v>0</v>
      </c>
      <c r="P21" s="318">
        <f t="shared" si="18"/>
        <v>1.1770381787313213E-4</v>
      </c>
      <c r="Q21" s="91">
        <f t="shared" si="19"/>
        <v>3.4657468910611575E-4</v>
      </c>
      <c r="S21" s="164">
        <f t="shared" si="13"/>
        <v>1.788282177378328</v>
      </c>
      <c r="T21" s="115">
        <f t="shared" si="20"/>
        <v>2.2887087123298362E-2</v>
      </c>
      <c r="W21" s="2"/>
    </row>
    <row r="22" spans="1:24" ht="20.100000000000001" customHeight="1" thickBot="1" x14ac:dyDescent="0.3">
      <c r="A22" s="35"/>
      <c r="B22" t="s">
        <v>78</v>
      </c>
      <c r="C22" s="22">
        <v>0</v>
      </c>
      <c r="D22" s="23">
        <v>24</v>
      </c>
      <c r="E22" s="23">
        <v>29</v>
      </c>
      <c r="F22" s="23">
        <v>22</v>
      </c>
      <c r="G22" s="226"/>
      <c r="H22" s="226"/>
      <c r="I22" s="180"/>
      <c r="K22" s="90">
        <f t="shared" si="14"/>
        <v>0</v>
      </c>
      <c r="L22" s="29">
        <f t="shared" si="15"/>
        <v>2.8349223309241691E-7</v>
      </c>
      <c r="M22" s="29">
        <f t="shared" si="16"/>
        <v>3.3692641733848438E-7</v>
      </c>
      <c r="N22" s="29">
        <f t="shared" si="17"/>
        <v>2.4219249289800788E-7</v>
      </c>
      <c r="O22" s="318">
        <f t="shared" si="12"/>
        <v>0</v>
      </c>
      <c r="P22" s="318">
        <f t="shared" si="18"/>
        <v>0</v>
      </c>
      <c r="Q22" s="91">
        <f t="shared" si="19"/>
        <v>0</v>
      </c>
      <c r="S22" s="164"/>
      <c r="T22" s="115">
        <f t="shared" si="20"/>
        <v>0</v>
      </c>
      <c r="W22" s="2"/>
    </row>
    <row r="23" spans="1:24" ht="20.100000000000001" customHeight="1" thickBot="1" x14ac:dyDescent="0.3">
      <c r="A23" s="87" t="s">
        <v>27</v>
      </c>
      <c r="B23" s="111"/>
      <c r="C23" s="161">
        <f>C7+C15</f>
        <v>109737188</v>
      </c>
      <c r="D23" s="96">
        <f>D7+D15</f>
        <v>112363732</v>
      </c>
      <c r="E23" s="96">
        <f>E7+E15</f>
        <v>115103876</v>
      </c>
      <c r="F23" s="96">
        <f t="shared" ref="F23:I23" si="21">F7+F15</f>
        <v>124599625</v>
      </c>
      <c r="G23" s="96">
        <f t="shared" si="21"/>
        <v>112402544</v>
      </c>
      <c r="H23" s="96">
        <f t="shared" si="21"/>
        <v>117813630</v>
      </c>
      <c r="I23" s="330">
        <f t="shared" si="21"/>
        <v>124688300</v>
      </c>
      <c r="K23" s="165">
        <f t="shared" ref="K23:Q23" si="22">K7+K15</f>
        <v>1</v>
      </c>
      <c r="L23" s="168">
        <f t="shared" si="22"/>
        <v>1</v>
      </c>
      <c r="M23" s="168">
        <f t="shared" si="22"/>
        <v>1</v>
      </c>
      <c r="N23" s="168">
        <f t="shared" ref="N23:O23" si="23">N7+N15</f>
        <v>1</v>
      </c>
      <c r="O23" s="168">
        <f t="shared" si="23"/>
        <v>1</v>
      </c>
      <c r="P23" s="320">
        <f t="shared" si="22"/>
        <v>1</v>
      </c>
      <c r="Q23" s="191">
        <f t="shared" si="22"/>
        <v>1</v>
      </c>
      <c r="S23" s="247">
        <f t="shared" ref="S23:S29" si="24">(I23-H23)/H23</f>
        <v>5.8352076920132244E-2</v>
      </c>
      <c r="T23" s="173">
        <f t="shared" si="1"/>
        <v>0</v>
      </c>
      <c r="W23" s="1"/>
    </row>
    <row r="24" spans="1:24" ht="20.100000000000001" customHeight="1" x14ac:dyDescent="0.25">
      <c r="A24" s="35"/>
      <c r="B24" t="s">
        <v>73</v>
      </c>
      <c r="C24" s="22">
        <f>C8+C16</f>
        <v>16193613</v>
      </c>
      <c r="D24" s="22">
        <f t="shared" ref="D24:I24" si="25">D8+D16</f>
        <v>14362299</v>
      </c>
      <c r="E24" s="22">
        <f t="shared" si="25"/>
        <v>14015398</v>
      </c>
      <c r="F24" s="22">
        <f t="shared" si="25"/>
        <v>17993934</v>
      </c>
      <c r="G24" s="22">
        <f t="shared" ref="G24" si="26">G8+G16</f>
        <v>15549539</v>
      </c>
      <c r="H24" s="22">
        <f t="shared" si="25"/>
        <v>14877797</v>
      </c>
      <c r="I24" s="331">
        <f t="shared" si="25"/>
        <v>15245344</v>
      </c>
      <c r="J24" s="2"/>
      <c r="K24" s="90">
        <f>C24/$C$23</f>
        <v>0.14756723126530269</v>
      </c>
      <c r="L24" s="29">
        <f>D24/$D$23</f>
        <v>0.12781970431526785</v>
      </c>
      <c r="M24" s="29">
        <f>E24/$E$23</f>
        <v>0.12176304123763826</v>
      </c>
      <c r="N24" s="29">
        <f>F24/$F$23</f>
        <v>0.14441403013853371</v>
      </c>
      <c r="O24" s="318">
        <f>G24/$G$23</f>
        <v>0.13833796324040495</v>
      </c>
      <c r="P24" s="318">
        <f>H24/$H$23</f>
        <v>0.12628247682377666</v>
      </c>
      <c r="Q24" s="91">
        <f>I24/$I$23</f>
        <v>0.12226763858357199</v>
      </c>
      <c r="S24" s="118">
        <f t="shared" si="24"/>
        <v>2.4704396759815988E-2</v>
      </c>
      <c r="T24" s="119">
        <f t="shared" si="1"/>
        <v>-0.40148382402046684</v>
      </c>
    </row>
    <row r="25" spans="1:24" ht="20.100000000000001" customHeight="1" x14ac:dyDescent="0.25">
      <c r="A25" s="35"/>
      <c r="B25" t="s">
        <v>74</v>
      </c>
      <c r="C25" s="22">
        <f t="shared" ref="C25:I30" si="27">C9+C17</f>
        <v>0</v>
      </c>
      <c r="D25" s="22">
        <f t="shared" si="27"/>
        <v>25846</v>
      </c>
      <c r="E25" s="22">
        <f t="shared" si="27"/>
        <v>79785</v>
      </c>
      <c r="F25" s="22">
        <f t="shared" si="27"/>
        <v>116767</v>
      </c>
      <c r="G25" s="22">
        <f t="shared" ref="G25" si="28">G9+G17</f>
        <v>49134</v>
      </c>
      <c r="H25" s="22">
        <f t="shared" si="27"/>
        <v>274626</v>
      </c>
      <c r="I25" s="331">
        <f t="shared" si="27"/>
        <v>337172</v>
      </c>
      <c r="J25" s="2"/>
      <c r="K25" s="90">
        <f>C25/$C$23</f>
        <v>0</v>
      </c>
      <c r="L25" s="29">
        <f>D25/$D$23</f>
        <v>2.3002083982045024E-4</v>
      </c>
      <c r="M25" s="29">
        <f>E25/$E$23</f>
        <v>6.9315650152389306E-4</v>
      </c>
      <c r="N25" s="29">
        <f>F25/$F$23</f>
        <v>9.3713765189903258E-4</v>
      </c>
      <c r="O25" s="318">
        <f t="shared" ref="O25:O30" si="29">G25/$G$23</f>
        <v>4.3712533766139669E-4</v>
      </c>
      <c r="P25" s="318">
        <f>H25/$H$23</f>
        <v>2.3310206128102496E-3</v>
      </c>
      <c r="Q25" s="91">
        <f>I25/$I$23</f>
        <v>2.7041189911162474E-3</v>
      </c>
      <c r="S25" s="164">
        <f t="shared" si="24"/>
        <v>0.22774973964591844</v>
      </c>
      <c r="T25" s="115">
        <f t="shared" si="1"/>
        <v>3.7309837830599775E-2</v>
      </c>
    </row>
    <row r="26" spans="1:24" ht="20.100000000000001" customHeight="1" x14ac:dyDescent="0.25">
      <c r="A26" s="35"/>
      <c r="B26" t="s">
        <v>75</v>
      </c>
      <c r="C26" s="22">
        <f t="shared" si="27"/>
        <v>92810054</v>
      </c>
      <c r="D26" s="22">
        <f t="shared" si="27"/>
        <v>97051383</v>
      </c>
      <c r="E26" s="22">
        <f t="shared" si="27"/>
        <v>100026842</v>
      </c>
      <c r="F26" s="22">
        <f t="shared" si="27"/>
        <v>105276747</v>
      </c>
      <c r="G26" s="22">
        <f t="shared" ref="G26" si="30">G10+G18</f>
        <v>95714335</v>
      </c>
      <c r="H26" s="22">
        <f t="shared" si="27"/>
        <v>101738048</v>
      </c>
      <c r="I26" s="331">
        <f t="shared" si="27"/>
        <v>108022208</v>
      </c>
      <c r="J26" s="2"/>
      <c r="K26" s="90">
        <f>C26/$C$23</f>
        <v>0.8457484257752258</v>
      </c>
      <c r="L26" s="29">
        <f>D26/$D$23</f>
        <v>0.86372516534071686</v>
      </c>
      <c r="M26" s="29">
        <f>E26/$E$23</f>
        <v>0.86901367248484318</v>
      </c>
      <c r="N26" s="29">
        <f>F26/$F$23</f>
        <v>0.84492025557861827</v>
      </c>
      <c r="O26" s="318">
        <f t="shared" si="29"/>
        <v>0.85153175002871817</v>
      </c>
      <c r="P26" s="318">
        <f>H26/$H$23</f>
        <v>0.86355074535942911</v>
      </c>
      <c r="Q26" s="91">
        <f>I26/$I$23</f>
        <v>0.86633796434789789</v>
      </c>
      <c r="S26" s="164">
        <f t="shared" si="24"/>
        <v>6.176804178511465E-2</v>
      </c>
      <c r="T26" s="115">
        <f t="shared" si="1"/>
        <v>0.2787218988468787</v>
      </c>
    </row>
    <row r="27" spans="1:24" ht="20.100000000000001" customHeight="1" x14ac:dyDescent="0.25">
      <c r="A27" s="35"/>
      <c r="B27" t="s">
        <v>76</v>
      </c>
      <c r="C27" s="22">
        <f t="shared" si="27"/>
        <v>733521</v>
      </c>
      <c r="D27" s="22">
        <f t="shared" si="27"/>
        <v>924180</v>
      </c>
      <c r="E27" s="22">
        <f t="shared" si="27"/>
        <v>981822</v>
      </c>
      <c r="F27" s="22">
        <f t="shared" si="27"/>
        <v>1212155</v>
      </c>
      <c r="G27" s="22">
        <f t="shared" ref="G27" si="31">G11+G19</f>
        <v>1089536</v>
      </c>
      <c r="H27" s="22">
        <f t="shared" si="27"/>
        <v>907075</v>
      </c>
      <c r="I27" s="331">
        <f t="shared" si="27"/>
        <v>1041343</v>
      </c>
      <c r="J27" s="2"/>
      <c r="K27" s="90">
        <f>C27/$C$23</f>
        <v>6.6843429594714964E-3</v>
      </c>
      <c r="L27" s="29">
        <f>D27/$D$23</f>
        <v>8.2248959121436083E-3</v>
      </c>
      <c r="M27" s="29">
        <f>E27/$E$23</f>
        <v>8.5298778296570999E-3</v>
      </c>
      <c r="N27" s="29">
        <f>F27/$F$23</f>
        <v>9.7284000654095058E-3</v>
      </c>
      <c r="O27" s="318">
        <f t="shared" si="29"/>
        <v>9.6931613932154416E-3</v>
      </c>
      <c r="P27" s="318">
        <f>H27/$H$23</f>
        <v>7.6992364975088197E-3</v>
      </c>
      <c r="Q27" s="91">
        <f>I27/$I$23</f>
        <v>8.3515694736394676E-3</v>
      </c>
      <c r="S27" s="164">
        <f t="shared" si="24"/>
        <v>0.1480230410936251</v>
      </c>
      <c r="T27" s="115">
        <f t="shared" si="1"/>
        <v>6.5233297613064789E-2</v>
      </c>
    </row>
    <row r="28" spans="1:24" ht="20.100000000000001" customHeight="1" x14ac:dyDescent="0.25">
      <c r="A28" s="35"/>
      <c r="B28" s="162" t="s">
        <v>95</v>
      </c>
      <c r="C28" s="22">
        <f t="shared" si="27"/>
        <v>0</v>
      </c>
      <c r="D28" s="22">
        <f t="shared" si="27"/>
        <v>0</v>
      </c>
      <c r="E28" s="22">
        <f t="shared" si="27"/>
        <v>0</v>
      </c>
      <c r="F28" s="22">
        <f t="shared" si="27"/>
        <v>0</v>
      </c>
      <c r="G28" s="22">
        <f t="shared" ref="G28" si="32">G12+G20</f>
        <v>0</v>
      </c>
      <c r="H28" s="22">
        <f t="shared" si="27"/>
        <v>4290</v>
      </c>
      <c r="I28" s="331">
        <f t="shared" si="27"/>
        <v>9348</v>
      </c>
      <c r="J28" s="2"/>
      <c r="K28" s="90">
        <f t="shared" ref="K28:K29" si="33">C28/$C$23</f>
        <v>0</v>
      </c>
      <c r="L28" s="29">
        <f t="shared" ref="L28:L29" si="34">D28/$D$23</f>
        <v>0</v>
      </c>
      <c r="M28" s="29">
        <f t="shared" ref="M28:M29" si="35">E28/$E$23</f>
        <v>0</v>
      </c>
      <c r="N28" s="29">
        <f t="shared" ref="N28:N29" si="36">F28/$F$23</f>
        <v>0</v>
      </c>
      <c r="O28" s="318">
        <f t="shared" si="29"/>
        <v>0</v>
      </c>
      <c r="P28" s="318">
        <f t="shared" ref="P28:P29" si="37">H28/$H$23</f>
        <v>3.641344384346701E-5</v>
      </c>
      <c r="Q28" s="91">
        <f t="shared" ref="Q28:Q29" si="38">I28/$I$23</f>
        <v>7.49709475548227E-5</v>
      </c>
      <c r="S28" s="164">
        <f t="shared" si="24"/>
        <v>1.1790209790209791</v>
      </c>
      <c r="T28" s="115">
        <f t="shared" ref="T28:T29" si="39">(Q28-P28)*100</f>
        <v>3.8557503711355691E-3</v>
      </c>
    </row>
    <row r="29" spans="1:24" ht="20.100000000000001" customHeight="1" x14ac:dyDescent="0.25">
      <c r="A29" s="35"/>
      <c r="B29" s="162" t="s">
        <v>96</v>
      </c>
      <c r="C29" s="22">
        <f t="shared" si="27"/>
        <v>0</v>
      </c>
      <c r="D29" s="22">
        <f t="shared" si="27"/>
        <v>0</v>
      </c>
      <c r="E29" s="22">
        <f t="shared" si="27"/>
        <v>0</v>
      </c>
      <c r="F29" s="22">
        <f t="shared" si="27"/>
        <v>0</v>
      </c>
      <c r="G29" s="22">
        <f t="shared" ref="G29" si="40">G13+G21</f>
        <v>0</v>
      </c>
      <c r="H29" s="22">
        <f t="shared" si="27"/>
        <v>11794</v>
      </c>
      <c r="I29" s="331">
        <f t="shared" si="27"/>
        <v>32885</v>
      </c>
      <c r="J29" s="2"/>
      <c r="K29" s="90">
        <f t="shared" si="33"/>
        <v>0</v>
      </c>
      <c r="L29" s="29">
        <f t="shared" si="34"/>
        <v>0</v>
      </c>
      <c r="M29" s="29">
        <f t="shared" si="35"/>
        <v>0</v>
      </c>
      <c r="N29" s="29">
        <f t="shared" si="36"/>
        <v>0</v>
      </c>
      <c r="O29" s="318">
        <f t="shared" si="29"/>
        <v>0</v>
      </c>
      <c r="P29" s="318">
        <f t="shared" si="37"/>
        <v>1.0010726263166664E-4</v>
      </c>
      <c r="Q29" s="91">
        <f t="shared" si="38"/>
        <v>2.6373765621954908E-4</v>
      </c>
      <c r="S29" s="164">
        <f t="shared" si="24"/>
        <v>1.788282177378328</v>
      </c>
      <c r="T29" s="115">
        <f t="shared" si="39"/>
        <v>1.6363039358788245E-2</v>
      </c>
    </row>
    <row r="30" spans="1:24" ht="20.100000000000001" customHeight="1" thickBot="1" x14ac:dyDescent="0.3">
      <c r="A30" s="44"/>
      <c r="B30" s="36" t="s">
        <v>78</v>
      </c>
      <c r="C30" s="45">
        <f t="shared" si="27"/>
        <v>0</v>
      </c>
      <c r="D30" s="45">
        <f t="shared" si="27"/>
        <v>24</v>
      </c>
      <c r="E30" s="45">
        <f t="shared" si="27"/>
        <v>29</v>
      </c>
      <c r="F30" s="45">
        <f t="shared" si="27"/>
        <v>22</v>
      </c>
      <c r="G30" s="45">
        <f t="shared" ref="G30" si="41">G14+G22</f>
        <v>0</v>
      </c>
      <c r="H30" s="45">
        <f t="shared" si="27"/>
        <v>0</v>
      </c>
      <c r="I30" s="332">
        <f t="shared" si="27"/>
        <v>0</v>
      </c>
      <c r="J30" s="2"/>
      <c r="K30" s="166">
        <f>C30/$C$23</f>
        <v>0</v>
      </c>
      <c r="L30" s="47">
        <f>D30/$D$23</f>
        <v>2.1359205121453245E-7</v>
      </c>
      <c r="M30" s="47">
        <f>E30/$E$23</f>
        <v>2.5194633758467003E-7</v>
      </c>
      <c r="N30" s="47">
        <f>F30/$F$23</f>
        <v>1.7656553942277113E-7</v>
      </c>
      <c r="O30" s="319">
        <f t="shared" si="29"/>
        <v>0</v>
      </c>
      <c r="P30" s="319">
        <f>H30/$H$23</f>
        <v>0</v>
      </c>
      <c r="Q30" s="246">
        <f>I30/$I$23</f>
        <v>0</v>
      </c>
      <c r="S30" s="120"/>
      <c r="T30" s="117">
        <f t="shared" si="1"/>
        <v>0</v>
      </c>
    </row>
    <row r="31" spans="1:24" ht="20.100000000000001" customHeight="1" x14ac:dyDescent="0.25"/>
    <row r="32" spans="1:24" ht="19.5" customHeight="1" x14ac:dyDescent="0.25"/>
    <row r="33" spans="1:20" x14ac:dyDescent="0.25">
      <c r="A33" s="1" t="s">
        <v>30</v>
      </c>
      <c r="K33" s="1" t="s">
        <v>32</v>
      </c>
      <c r="S33" s="1" t="str">
        <f>S3</f>
        <v>VARIAÇÃO (JAN.-DEZ)</v>
      </c>
    </row>
    <row r="34" spans="1:20" ht="15.75" thickBot="1" x14ac:dyDescent="0.3"/>
    <row r="35" spans="1:20" ht="24" customHeight="1" x14ac:dyDescent="0.25">
      <c r="A35" s="378" t="s">
        <v>87</v>
      </c>
      <c r="B35" s="409"/>
      <c r="C35" s="380">
        <v>2016</v>
      </c>
      <c r="D35" s="382">
        <v>2017</v>
      </c>
      <c r="E35" s="382">
        <v>2018</v>
      </c>
      <c r="F35" s="422">
        <v>2019</v>
      </c>
      <c r="G35" s="382">
        <v>2020</v>
      </c>
      <c r="H35" s="382">
        <f>H5</f>
        <v>2021</v>
      </c>
      <c r="I35" s="386">
        <v>2022</v>
      </c>
      <c r="K35" s="405">
        <v>2016</v>
      </c>
      <c r="L35" s="382">
        <v>2017</v>
      </c>
      <c r="M35" s="382">
        <v>2018</v>
      </c>
      <c r="N35" s="422">
        <v>2019</v>
      </c>
      <c r="O35" s="382">
        <v>2020</v>
      </c>
      <c r="P35" s="382">
        <f>H5</f>
        <v>2021</v>
      </c>
      <c r="Q35" s="386">
        <v>2021</v>
      </c>
      <c r="S35" s="407" t="s">
        <v>100</v>
      </c>
      <c r="T35" s="408"/>
    </row>
    <row r="36" spans="1:20" ht="20.25" customHeight="1" thickBot="1" x14ac:dyDescent="0.3">
      <c r="A36" s="395"/>
      <c r="B36" s="424"/>
      <c r="C36" s="393"/>
      <c r="D36" s="390"/>
      <c r="E36" s="390"/>
      <c r="F36" s="423"/>
      <c r="G36" s="390"/>
      <c r="H36" s="390">
        <v>2020</v>
      </c>
      <c r="I36" s="402">
        <v>2021</v>
      </c>
      <c r="K36" s="406"/>
      <c r="L36" s="390"/>
      <c r="M36" s="390"/>
      <c r="N36" s="423"/>
      <c r="O36" s="390"/>
      <c r="P36" s="390">
        <v>2020</v>
      </c>
      <c r="Q36" s="402">
        <v>2021</v>
      </c>
      <c r="S36" s="141" t="s">
        <v>0</v>
      </c>
      <c r="T36" s="52" t="s">
        <v>43</v>
      </c>
    </row>
    <row r="37" spans="1:20" ht="19.5" customHeight="1" thickBot="1" x14ac:dyDescent="0.3">
      <c r="A37" s="17" t="s">
        <v>42</v>
      </c>
      <c r="B37" s="18"/>
      <c r="C37" s="24">
        <f>SUM(C38:C44)</f>
        <v>251533440</v>
      </c>
      <c r="D37" s="25">
        <f>SUM(D38:D44)</f>
        <v>288451381</v>
      </c>
      <c r="E37" s="25">
        <v>313935902</v>
      </c>
      <c r="F37" s="25">
        <v>351270522</v>
      </c>
      <c r="G37" s="312">
        <v>187039707</v>
      </c>
      <c r="H37" s="312">
        <v>187786805</v>
      </c>
      <c r="I37" s="179">
        <v>338855719</v>
      </c>
      <c r="J37" s="1"/>
      <c r="K37" s="155">
        <f t="shared" ref="K37:Q37" si="42">C37/C53</f>
        <v>0.4818555329437525</v>
      </c>
      <c r="L37" s="32">
        <f t="shared" si="42"/>
        <v>0.49928544278146808</v>
      </c>
      <c r="M37" s="32">
        <f t="shared" si="42"/>
        <v>0.50362223801591022</v>
      </c>
      <c r="N37" s="32">
        <f t="shared" si="42"/>
        <v>0.51390862731351694</v>
      </c>
      <c r="O37" s="32">
        <f t="shared" si="42"/>
        <v>0.34665949966550846</v>
      </c>
      <c r="P37" s="317">
        <f t="shared" si="42"/>
        <v>0.32359541776543188</v>
      </c>
      <c r="Q37" s="245">
        <f t="shared" si="42"/>
        <v>0.46319665022054923</v>
      </c>
      <c r="R37" s="1"/>
      <c r="S37" s="78">
        <f>(I37-H37)/H37</f>
        <v>0.80447033538911317</v>
      </c>
      <c r="T37" s="112">
        <f>(Q37-P37)*100</f>
        <v>13.960123245511735</v>
      </c>
    </row>
    <row r="38" spans="1:20" ht="19.5" customHeight="1" x14ac:dyDescent="0.25">
      <c r="A38" s="35"/>
      <c r="B38" s="162" t="s">
        <v>73</v>
      </c>
      <c r="C38" s="22">
        <v>17551103</v>
      </c>
      <c r="D38" s="23">
        <v>15849278</v>
      </c>
      <c r="E38" s="23">
        <v>14538908</v>
      </c>
      <c r="F38" s="23">
        <v>21296207</v>
      </c>
      <c r="G38" s="226">
        <v>11748828</v>
      </c>
      <c r="H38" s="226">
        <v>11634808</v>
      </c>
      <c r="I38" s="180">
        <v>19078320</v>
      </c>
      <c r="K38" s="90">
        <f t="shared" ref="K38:K44" si="43">C38/$C$37</f>
        <v>6.977642018492651E-2</v>
      </c>
      <c r="L38" s="29">
        <f t="shared" ref="L38:L44" si="44">D38/$D$37</f>
        <v>5.4946098524659169E-2</v>
      </c>
      <c r="M38" s="29">
        <f t="shared" ref="M38:M44" si="45">E38/$E$37</f>
        <v>4.6311708560176086E-2</v>
      </c>
      <c r="N38" s="29">
        <f>F38/$F$37</f>
        <v>6.0626228693337385E-2</v>
      </c>
      <c r="O38" s="318">
        <f>G38/$G$37</f>
        <v>6.2814619357802998E-2</v>
      </c>
      <c r="P38" s="318">
        <f>H38/$H$37</f>
        <v>6.1957537431876535E-2</v>
      </c>
      <c r="Q38" s="91">
        <f>I38/$I$37</f>
        <v>5.6302192733539196E-2</v>
      </c>
      <c r="S38" s="164">
        <f>(I38-H38)/H38</f>
        <v>0.63976234072792604</v>
      </c>
      <c r="T38" s="115">
        <f t="shared" ref="T38:T60" si="46">(Q38-P38)*100</f>
        <v>-0.5655344698337339</v>
      </c>
    </row>
    <row r="39" spans="1:20" ht="19.5" customHeight="1" x14ac:dyDescent="0.25">
      <c r="A39" s="35"/>
      <c r="B39" s="162" t="s">
        <v>74</v>
      </c>
      <c r="C39" s="22">
        <v>0</v>
      </c>
      <c r="D39" s="23">
        <v>185230</v>
      </c>
      <c r="E39" s="23">
        <v>571795</v>
      </c>
      <c r="F39" s="23">
        <v>836837</v>
      </c>
      <c r="G39" s="226">
        <v>352125</v>
      </c>
      <c r="H39" s="226">
        <v>2152870</v>
      </c>
      <c r="I39" s="180">
        <v>3202546</v>
      </c>
      <c r="K39" s="90">
        <f t="shared" si="43"/>
        <v>0</v>
      </c>
      <c r="L39" s="29">
        <f t="shared" si="44"/>
        <v>6.4215327851039131E-4</v>
      </c>
      <c r="M39" s="29">
        <f t="shared" si="45"/>
        <v>1.8213749888345042E-3</v>
      </c>
      <c r="N39" s="29">
        <f>F39/$F$37</f>
        <v>2.3823149042947588E-3</v>
      </c>
      <c r="O39" s="318">
        <f t="shared" ref="O39:O44" si="47">G39/$G$37</f>
        <v>1.8826216403343703E-3</v>
      </c>
      <c r="P39" s="318">
        <f>H39/$H$37</f>
        <v>1.1464437024741968E-2</v>
      </c>
      <c r="Q39" s="91">
        <f>I39/$I$37</f>
        <v>9.4510607920417003E-3</v>
      </c>
      <c r="S39" s="164">
        <f>(I39-H39)/H39</f>
        <v>0.48757054536502437</v>
      </c>
      <c r="T39" s="115">
        <f t="shared" si="46"/>
        <v>-0.20133762327002677</v>
      </c>
    </row>
    <row r="40" spans="1:20" ht="19.5" customHeight="1" x14ac:dyDescent="0.25">
      <c r="A40" s="35"/>
      <c r="B40" s="162" t="s">
        <v>75</v>
      </c>
      <c r="C40" s="22">
        <v>232469288</v>
      </c>
      <c r="D40" s="23">
        <v>270523923</v>
      </c>
      <c r="E40" s="23">
        <v>296614887</v>
      </c>
      <c r="F40" s="23">
        <v>326779776</v>
      </c>
      <c r="G40" s="226">
        <v>172858811</v>
      </c>
      <c r="H40" s="226">
        <v>172527912</v>
      </c>
      <c r="I40" s="180">
        <v>314300042</v>
      </c>
      <c r="K40" s="90">
        <f t="shared" si="43"/>
        <v>0.92420828021912316</v>
      </c>
      <c r="L40" s="29">
        <f t="shared" si="44"/>
        <v>0.93784929044940157</v>
      </c>
      <c r="M40" s="29">
        <f t="shared" si="45"/>
        <v>0.94482626902608924</v>
      </c>
      <c r="N40" s="29">
        <f>F40/$F$37</f>
        <v>0.9302795296896561</v>
      </c>
      <c r="O40" s="318">
        <f t="shared" si="47"/>
        <v>0.924182430418371</v>
      </c>
      <c r="P40" s="318">
        <f>H40/$H$37</f>
        <v>0.91874352939760595</v>
      </c>
      <c r="Q40" s="91">
        <f>I40/$I$37</f>
        <v>0.92753353234684521</v>
      </c>
      <c r="S40" s="164">
        <f>(I40-H40)/H40</f>
        <v>0.8217344565092749</v>
      </c>
      <c r="T40" s="115">
        <f t="shared" si="46"/>
        <v>0.87900029492392617</v>
      </c>
    </row>
    <row r="41" spans="1:20" ht="19.5" customHeight="1" x14ac:dyDescent="0.25">
      <c r="A41" s="35"/>
      <c r="B41" t="s">
        <v>76</v>
      </c>
      <c r="C41" s="22">
        <v>1513049</v>
      </c>
      <c r="D41" s="23">
        <v>1892950</v>
      </c>
      <c r="E41" s="23">
        <v>2210312</v>
      </c>
      <c r="F41" s="23">
        <v>2357702</v>
      </c>
      <c r="G41" s="226">
        <v>2079943</v>
      </c>
      <c r="H41" s="226">
        <v>1471215</v>
      </c>
      <c r="I41" s="180">
        <v>2274811</v>
      </c>
      <c r="K41" s="90">
        <f t="shared" si="43"/>
        <v>6.0152995959503438E-3</v>
      </c>
      <c r="L41" s="29">
        <f t="shared" si="44"/>
        <v>6.562457747428847E-3</v>
      </c>
      <c r="M41" s="29">
        <f t="shared" si="45"/>
        <v>7.0406474249001313E-3</v>
      </c>
      <c r="N41" s="29">
        <f>F41/$F$37</f>
        <v>6.711926712711749E-3</v>
      </c>
      <c r="O41" s="318">
        <f t="shared" si="47"/>
        <v>1.1120328583491632E-2</v>
      </c>
      <c r="P41" s="318">
        <f>H41/$H$37</f>
        <v>7.8344961457755252E-3</v>
      </c>
      <c r="Q41" s="91">
        <f>I41/$I$37</f>
        <v>6.7132141275738659E-3</v>
      </c>
      <c r="S41" s="164">
        <f>(I41-H41)/H41</f>
        <v>0.5462124842392172</v>
      </c>
      <c r="T41" s="115">
        <f t="shared" si="46"/>
        <v>-0.11212820182016593</v>
      </c>
    </row>
    <row r="42" spans="1:20" ht="19.5" customHeight="1" x14ac:dyDescent="0.25">
      <c r="A42" s="35"/>
      <c r="B42" s="162" t="s">
        <v>95</v>
      </c>
      <c r="C42" s="22">
        <v>0</v>
      </c>
      <c r="D42" s="23">
        <v>0</v>
      </c>
      <c r="E42" s="23">
        <v>0</v>
      </c>
      <c r="F42" s="23">
        <v>0</v>
      </c>
      <c r="G42" s="226">
        <v>0</v>
      </c>
      <c r="H42" s="226">
        <v>0</v>
      </c>
      <c r="I42" s="180">
        <v>0</v>
      </c>
      <c r="K42" s="90">
        <f t="shared" si="43"/>
        <v>0</v>
      </c>
      <c r="L42" s="29">
        <f t="shared" si="44"/>
        <v>0</v>
      </c>
      <c r="M42" s="29">
        <f t="shared" si="45"/>
        <v>0</v>
      </c>
      <c r="N42" s="29">
        <f t="shared" ref="N42:N43" si="48">F42/$F$37</f>
        <v>0</v>
      </c>
      <c r="O42" s="318">
        <f t="shared" si="47"/>
        <v>0</v>
      </c>
      <c r="P42" s="318">
        <f t="shared" ref="P42:P43" si="49">H42/$H$37</f>
        <v>0</v>
      </c>
      <c r="Q42" s="91">
        <f t="shared" ref="Q42:Q43" si="50">I42/$I$37</f>
        <v>0</v>
      </c>
      <c r="S42" s="164"/>
      <c r="T42" s="115">
        <f t="shared" ref="T42:T43" si="51">(Q42-P42)*100</f>
        <v>0</v>
      </c>
    </row>
    <row r="43" spans="1:20" ht="19.5" customHeight="1" x14ac:dyDescent="0.25">
      <c r="A43" s="35"/>
      <c r="B43" s="162" t="s">
        <v>96</v>
      </c>
      <c r="C43" s="22">
        <v>0</v>
      </c>
      <c r="D43" s="23">
        <v>0</v>
      </c>
      <c r="E43" s="23">
        <v>0</v>
      </c>
      <c r="F43" s="23">
        <v>0</v>
      </c>
      <c r="G43" s="226">
        <v>0</v>
      </c>
      <c r="H43" s="226">
        <v>0</v>
      </c>
      <c r="I43" s="180">
        <v>0</v>
      </c>
      <c r="K43" s="90">
        <f t="shared" si="43"/>
        <v>0</v>
      </c>
      <c r="L43" s="29">
        <f t="shared" si="44"/>
        <v>0</v>
      </c>
      <c r="M43" s="29">
        <f t="shared" si="45"/>
        <v>0</v>
      </c>
      <c r="N43" s="29">
        <f t="shared" si="48"/>
        <v>0</v>
      </c>
      <c r="O43" s="318">
        <f t="shared" si="47"/>
        <v>0</v>
      </c>
      <c r="P43" s="318">
        <f t="shared" si="49"/>
        <v>0</v>
      </c>
      <c r="Q43" s="91">
        <f t="shared" si="50"/>
        <v>0</v>
      </c>
      <c r="S43" s="164"/>
      <c r="T43" s="115">
        <f t="shared" si="51"/>
        <v>0</v>
      </c>
    </row>
    <row r="44" spans="1:20" ht="19.5" customHeight="1" thickBot="1" x14ac:dyDescent="0.3">
      <c r="A44" s="35"/>
      <c r="B44" t="s">
        <v>78</v>
      </c>
      <c r="C44" s="22">
        <v>0</v>
      </c>
      <c r="D44" s="23">
        <v>0</v>
      </c>
      <c r="E44" s="23">
        <v>0</v>
      </c>
      <c r="F44" s="23">
        <v>0</v>
      </c>
      <c r="G44" s="226"/>
      <c r="H44" s="226"/>
      <c r="I44" s="180"/>
      <c r="K44" s="90">
        <f t="shared" si="43"/>
        <v>0</v>
      </c>
      <c r="L44" s="29">
        <f t="shared" si="44"/>
        <v>0</v>
      </c>
      <c r="M44" s="29">
        <f t="shared" si="45"/>
        <v>0</v>
      </c>
      <c r="N44" s="29">
        <f>F44/$F$37</f>
        <v>0</v>
      </c>
      <c r="O44" s="318">
        <f t="shared" si="47"/>
        <v>0</v>
      </c>
      <c r="P44" s="318">
        <f>H44/$H$37</f>
        <v>0</v>
      </c>
      <c r="Q44" s="91">
        <f>I44/$I$37</f>
        <v>0</v>
      </c>
      <c r="S44" s="164"/>
      <c r="T44" s="117">
        <f t="shared" si="46"/>
        <v>0</v>
      </c>
    </row>
    <row r="45" spans="1:20" ht="19.5" customHeight="1" thickBot="1" x14ac:dyDescent="0.3">
      <c r="A45" s="17" t="s">
        <v>41</v>
      </c>
      <c r="B45" s="18"/>
      <c r="C45" s="24">
        <f>SUM(C46:C52)</f>
        <v>270476629</v>
      </c>
      <c r="D45" s="25">
        <f>SUM(D46:D52)</f>
        <v>289277021</v>
      </c>
      <c r="E45" s="25">
        <v>309420015</v>
      </c>
      <c r="F45" s="25">
        <v>332256672</v>
      </c>
      <c r="G45" s="312">
        <v>352509064</v>
      </c>
      <c r="H45" s="312">
        <v>392526743</v>
      </c>
      <c r="I45" s="179">
        <v>392703369</v>
      </c>
      <c r="J45" s="1"/>
      <c r="K45" s="155">
        <f t="shared" ref="K45:Q45" si="52">C45/C53</f>
        <v>0.5181444670562475</v>
      </c>
      <c r="L45" s="32">
        <f t="shared" si="52"/>
        <v>0.50071455721853186</v>
      </c>
      <c r="M45" s="32">
        <f t="shared" si="52"/>
        <v>0.49637776198408973</v>
      </c>
      <c r="N45" s="32">
        <f t="shared" si="52"/>
        <v>0.48609137268648306</v>
      </c>
      <c r="O45" s="32">
        <f t="shared" si="52"/>
        <v>0.65334050033449154</v>
      </c>
      <c r="P45" s="317">
        <f t="shared" si="52"/>
        <v>0.67640458223456812</v>
      </c>
      <c r="Q45" s="245">
        <f t="shared" si="52"/>
        <v>0.53680334977945077</v>
      </c>
      <c r="R45" s="1"/>
      <c r="S45" s="78">
        <f>(I45-H45)/H45</f>
        <v>4.4997188892171864E-4</v>
      </c>
      <c r="T45" s="112">
        <f t="shared" si="46"/>
        <v>-13.960123245511735</v>
      </c>
    </row>
    <row r="46" spans="1:20" ht="19.5" customHeight="1" x14ac:dyDescent="0.25">
      <c r="A46" s="35"/>
      <c r="B46" t="s">
        <v>73</v>
      </c>
      <c r="C46" s="22">
        <v>17086626</v>
      </c>
      <c r="D46" s="23">
        <v>16108422</v>
      </c>
      <c r="E46" s="23">
        <v>16184808</v>
      </c>
      <c r="F46" s="23">
        <v>19120692</v>
      </c>
      <c r="G46" s="226">
        <v>20809352</v>
      </c>
      <c r="H46" s="226">
        <v>19997177</v>
      </c>
      <c r="I46" s="180">
        <v>18063771</v>
      </c>
      <c r="K46" s="90">
        <f>C46/$C$45</f>
        <v>6.3172282437755467E-2</v>
      </c>
      <c r="L46" s="29">
        <f>D46/$D$45</f>
        <v>5.568510745967617E-2</v>
      </c>
      <c r="M46" s="29">
        <f>E46/$E$45</f>
        <v>5.2306920093711455E-2</v>
      </c>
      <c r="N46" s="29">
        <f>F46/$F$45</f>
        <v>5.7547954973798089E-2</v>
      </c>
      <c r="O46" s="318">
        <f>G46/$G$45</f>
        <v>5.9032104774474681E-2</v>
      </c>
      <c r="P46" s="318">
        <f>H46/$H$45</f>
        <v>5.0944750533850884E-2</v>
      </c>
      <c r="Q46" s="91">
        <f>I46/$I$45</f>
        <v>4.5998512938655235E-2</v>
      </c>
      <c r="S46" s="164">
        <f>(I46-H46)/H46</f>
        <v>-9.6683946939110449E-2</v>
      </c>
      <c r="T46" s="115">
        <f t="shared" si="46"/>
        <v>-0.49462375951956489</v>
      </c>
    </row>
    <row r="47" spans="1:20" ht="19.5" customHeight="1" x14ac:dyDescent="0.25">
      <c r="A47" s="35"/>
      <c r="B47" t="s">
        <v>74</v>
      </c>
      <c r="C47" s="22">
        <v>0</v>
      </c>
      <c r="D47" s="23">
        <v>0</v>
      </c>
      <c r="E47" s="23">
        <v>0</v>
      </c>
      <c r="F47" s="23">
        <v>0</v>
      </c>
      <c r="G47" s="226">
        <v>0</v>
      </c>
      <c r="H47" s="226">
        <v>0</v>
      </c>
      <c r="I47" s="180">
        <v>0</v>
      </c>
      <c r="K47" s="90">
        <f>C47/$C$45</f>
        <v>0</v>
      </c>
      <c r="L47" s="29">
        <f>D47/$D$45</f>
        <v>0</v>
      </c>
      <c r="M47" s="29">
        <f>E47/$E$45</f>
        <v>0</v>
      </c>
      <c r="N47" s="29">
        <f>F47/$F$45</f>
        <v>0</v>
      </c>
      <c r="O47" s="318">
        <f t="shared" ref="O47:O52" si="53">G47/$G$45</f>
        <v>0</v>
      </c>
      <c r="P47" s="318">
        <f>H47/$H$45</f>
        <v>0</v>
      </c>
      <c r="Q47" s="91">
        <f>I47/$I$45</f>
        <v>0</v>
      </c>
      <c r="S47" s="164"/>
      <c r="T47" s="115">
        <f t="shared" si="46"/>
        <v>0</v>
      </c>
    </row>
    <row r="48" spans="1:20" ht="19.5" customHeight="1" x14ac:dyDescent="0.25">
      <c r="A48" s="35"/>
      <c r="B48" t="s">
        <v>75</v>
      </c>
      <c r="C48" s="22">
        <v>253050257</v>
      </c>
      <c r="D48" s="23">
        <v>272771335</v>
      </c>
      <c r="E48" s="23">
        <v>292878441</v>
      </c>
      <c r="F48" s="23">
        <v>312572894</v>
      </c>
      <c r="G48" s="226">
        <v>331049587</v>
      </c>
      <c r="H48" s="226">
        <v>371882359</v>
      </c>
      <c r="I48" s="180">
        <v>373975766</v>
      </c>
      <c r="K48" s="90">
        <f>C48/$C$45</f>
        <v>0.93557161642975073</v>
      </c>
      <c r="L48" s="29">
        <f>D48/$D$45</f>
        <v>0.9429415929998809</v>
      </c>
      <c r="M48" s="29">
        <f>E48/$E$45</f>
        <v>0.94654006464320029</v>
      </c>
      <c r="N48" s="29">
        <f>F48/$F$45</f>
        <v>0.94075731306909616</v>
      </c>
      <c r="O48" s="318">
        <f t="shared" si="53"/>
        <v>0.93912361640720821</v>
      </c>
      <c r="P48" s="318">
        <f>H48/$H$45</f>
        <v>0.94740642677688847</v>
      </c>
      <c r="Q48" s="91">
        <f>I48/$I$45</f>
        <v>0.95231107120957748</v>
      </c>
      <c r="S48" s="164">
        <f t="shared" ref="S48:S51" si="54">(I48-H48)/H48</f>
        <v>5.629218351817543E-3</v>
      </c>
      <c r="T48" s="115">
        <f t="shared" si="46"/>
        <v>0.49046444326890093</v>
      </c>
    </row>
    <row r="49" spans="1:20" ht="19.5" customHeight="1" x14ac:dyDescent="0.25">
      <c r="A49" s="35"/>
      <c r="B49" t="s">
        <v>76</v>
      </c>
      <c r="C49" s="22">
        <v>339746</v>
      </c>
      <c r="D49" s="23">
        <v>396848</v>
      </c>
      <c r="E49" s="23">
        <v>356312</v>
      </c>
      <c r="F49" s="23">
        <v>562831</v>
      </c>
      <c r="G49" s="226">
        <v>650125</v>
      </c>
      <c r="H49" s="226">
        <v>576778</v>
      </c>
      <c r="I49" s="180">
        <v>463965</v>
      </c>
      <c r="K49" s="90">
        <f>C49/$C$45</f>
        <v>1.2561011324937802E-3</v>
      </c>
      <c r="L49" s="29">
        <f>D49/$D$45</f>
        <v>1.3718614725363892E-3</v>
      </c>
      <c r="M49" s="29">
        <f>E49/$E$45</f>
        <v>1.1515480018317497E-3</v>
      </c>
      <c r="N49" s="29">
        <f>F49/$F$45</f>
        <v>1.6939644781610284E-3</v>
      </c>
      <c r="O49" s="318">
        <f t="shared" si="53"/>
        <v>1.8442788183171369E-3</v>
      </c>
      <c r="P49" s="318">
        <f>H49/$H$45</f>
        <v>1.469397971694377E-3</v>
      </c>
      <c r="Q49" s="91">
        <f>I49/$I$45</f>
        <v>1.1814642720826773E-3</v>
      </c>
      <c r="S49" s="164">
        <f t="shared" si="54"/>
        <v>-0.19559171813071927</v>
      </c>
      <c r="T49" s="115">
        <f t="shared" si="46"/>
        <v>-2.8793369961169973E-2</v>
      </c>
    </row>
    <row r="50" spans="1:20" ht="19.5" customHeight="1" x14ac:dyDescent="0.25">
      <c r="A50" s="35"/>
      <c r="B50" s="162" t="s">
        <v>95</v>
      </c>
      <c r="C50" s="22"/>
      <c r="D50" s="23"/>
      <c r="E50" s="23"/>
      <c r="F50" s="23">
        <v>0</v>
      </c>
      <c r="G50" s="226">
        <v>0</v>
      </c>
      <c r="H50" s="226">
        <v>31630</v>
      </c>
      <c r="I50" s="180">
        <v>88227</v>
      </c>
      <c r="K50" s="90">
        <f t="shared" ref="K50:K51" si="55">C50/$C$45</f>
        <v>0</v>
      </c>
      <c r="L50" s="29">
        <f t="shared" ref="L50:L51" si="56">D50/$D$45</f>
        <v>0</v>
      </c>
      <c r="M50" s="29">
        <f t="shared" ref="M50:M51" si="57">E50/$E$45</f>
        <v>0</v>
      </c>
      <c r="N50" s="29">
        <f t="shared" ref="N50:N51" si="58">F50/$F$45</f>
        <v>0</v>
      </c>
      <c r="O50" s="318">
        <f t="shared" si="53"/>
        <v>0</v>
      </c>
      <c r="P50" s="318">
        <f t="shared" ref="P50:P51" si="59">H50/$H$45</f>
        <v>8.0580496906423524E-5</v>
      </c>
      <c r="Q50" s="91">
        <f t="shared" ref="Q50:Q51" si="60">I50/$I$45</f>
        <v>2.2466575783310888E-4</v>
      </c>
      <c r="S50" s="164">
        <f t="shared" si="54"/>
        <v>1.7893455580145432</v>
      </c>
      <c r="T50" s="115">
        <f t="shared" ref="T50:T51" si="61">(Q50-P50)*100</f>
        <v>1.4408526092668536E-2</v>
      </c>
    </row>
    <row r="51" spans="1:20" ht="19.5" customHeight="1" x14ac:dyDescent="0.25">
      <c r="A51" s="35"/>
      <c r="B51" s="162" t="s">
        <v>96</v>
      </c>
      <c r="C51" s="22"/>
      <c r="D51" s="23"/>
      <c r="E51" s="23"/>
      <c r="F51" s="23">
        <v>0</v>
      </c>
      <c r="G51" s="226">
        <v>0</v>
      </c>
      <c r="H51" s="226">
        <v>38799</v>
      </c>
      <c r="I51" s="180">
        <v>111640</v>
      </c>
      <c r="K51" s="90">
        <f t="shared" si="55"/>
        <v>0</v>
      </c>
      <c r="L51" s="29">
        <f t="shared" si="56"/>
        <v>0</v>
      </c>
      <c r="M51" s="29">
        <f t="shared" si="57"/>
        <v>0</v>
      </c>
      <c r="N51" s="29">
        <f t="shared" si="58"/>
        <v>0</v>
      </c>
      <c r="O51" s="318">
        <f t="shared" si="53"/>
        <v>0</v>
      </c>
      <c r="P51" s="318">
        <f t="shared" si="59"/>
        <v>9.8844220659890172E-5</v>
      </c>
      <c r="Q51" s="91">
        <f t="shared" si="60"/>
        <v>2.8428582185145452E-4</v>
      </c>
      <c r="S51" s="164">
        <f t="shared" si="54"/>
        <v>1.8773937472615274</v>
      </c>
      <c r="T51" s="115">
        <f t="shared" si="61"/>
        <v>1.8544160119156435E-2</v>
      </c>
    </row>
    <row r="52" spans="1:20" ht="19.5" customHeight="1" thickBot="1" x14ac:dyDescent="0.3">
      <c r="A52" s="35"/>
      <c r="B52" t="s">
        <v>78</v>
      </c>
      <c r="C52" s="22">
        <v>0</v>
      </c>
      <c r="D52" s="23">
        <v>416</v>
      </c>
      <c r="E52" s="23">
        <v>454</v>
      </c>
      <c r="F52" s="23">
        <v>255</v>
      </c>
      <c r="G52" s="226"/>
      <c r="H52" s="226"/>
      <c r="I52" s="180"/>
      <c r="K52" s="90">
        <f>C52/$C$45</f>
        <v>0</v>
      </c>
      <c r="L52" s="29">
        <f>D52/$D$45</f>
        <v>1.4380679065413909E-6</v>
      </c>
      <c r="M52" s="29">
        <f>E52/$E$45</f>
        <v>1.4672612565156783E-6</v>
      </c>
      <c r="N52" s="29">
        <f>F52/$F$45</f>
        <v>7.6747894471175588E-7</v>
      </c>
      <c r="O52" s="318">
        <f t="shared" si="53"/>
        <v>0</v>
      </c>
      <c r="P52" s="318">
        <f>H52/$H$45</f>
        <v>0</v>
      </c>
      <c r="Q52" s="91">
        <f>I52/$I$45</f>
        <v>0</v>
      </c>
      <c r="S52" s="164"/>
      <c r="T52" s="117">
        <f t="shared" si="46"/>
        <v>0</v>
      </c>
    </row>
    <row r="53" spans="1:20" ht="19.5" customHeight="1" thickBot="1" x14ac:dyDescent="0.3">
      <c r="A53" s="87" t="s">
        <v>27</v>
      </c>
      <c r="B53" s="111"/>
      <c r="C53" s="161">
        <f t="shared" ref="C53:E57" si="62">C37+C45</f>
        <v>522010069</v>
      </c>
      <c r="D53" s="96">
        <f t="shared" si="62"/>
        <v>577728402</v>
      </c>
      <c r="E53" s="96">
        <f t="shared" si="62"/>
        <v>623355917</v>
      </c>
      <c r="F53" s="96">
        <f t="shared" ref="F53" si="63">F37+F45</f>
        <v>683527194</v>
      </c>
      <c r="G53" s="201">
        <f>G37+G45</f>
        <v>539548771</v>
      </c>
      <c r="H53" s="201">
        <f>H37+H45</f>
        <v>580313548</v>
      </c>
      <c r="I53" s="163">
        <f>I37+I45</f>
        <v>731559088</v>
      </c>
      <c r="K53" s="165">
        <f t="shared" ref="K53:Q53" si="64">K37+K45</f>
        <v>1</v>
      </c>
      <c r="L53" s="168">
        <f t="shared" si="64"/>
        <v>1</v>
      </c>
      <c r="M53" s="168">
        <f t="shared" si="64"/>
        <v>1</v>
      </c>
      <c r="N53" s="168">
        <f t="shared" ref="N53:O53" si="65">N37+N45</f>
        <v>1</v>
      </c>
      <c r="O53" s="168">
        <f t="shared" si="65"/>
        <v>1</v>
      </c>
      <c r="P53" s="320">
        <f t="shared" si="64"/>
        <v>1</v>
      </c>
      <c r="Q53" s="191">
        <f t="shared" si="64"/>
        <v>1</v>
      </c>
      <c r="S53" s="247">
        <f>(I53-H53)/H53</f>
        <v>0.26062727730768059</v>
      </c>
      <c r="T53" s="173">
        <f t="shared" si="46"/>
        <v>0</v>
      </c>
    </row>
    <row r="54" spans="1:20" ht="19.5" customHeight="1" x14ac:dyDescent="0.25">
      <c r="A54" s="35"/>
      <c r="B54" t="s">
        <v>73</v>
      </c>
      <c r="C54" s="22">
        <f t="shared" si="62"/>
        <v>34637729</v>
      </c>
      <c r="D54" s="23">
        <f t="shared" si="62"/>
        <v>31957700</v>
      </c>
      <c r="E54" s="23">
        <f t="shared" si="62"/>
        <v>30723716</v>
      </c>
      <c r="F54" s="23">
        <f t="shared" ref="F54:G54" si="66">F38+F46</f>
        <v>40416899</v>
      </c>
      <c r="G54" s="23">
        <f t="shared" si="66"/>
        <v>32558180</v>
      </c>
      <c r="H54" s="226">
        <f t="shared" ref="H54:I54" si="67">H38+H46</f>
        <v>31631985</v>
      </c>
      <c r="I54" s="180">
        <f t="shared" si="67"/>
        <v>37142091</v>
      </c>
      <c r="J54" s="2"/>
      <c r="K54" s="90">
        <f>C54/$C$53</f>
        <v>6.6354522751552514E-2</v>
      </c>
      <c r="L54" s="29">
        <f>D54/$D$53</f>
        <v>5.5316131056336745E-2</v>
      </c>
      <c r="M54" s="29">
        <f>E54/$E$53</f>
        <v>4.9287598243813575E-2</v>
      </c>
      <c r="N54" s="29">
        <f>F54/$F$53</f>
        <v>5.9129906395501801E-2</v>
      </c>
      <c r="O54" s="318">
        <f>G54/$G$53</f>
        <v>6.0343349387408762E-2</v>
      </c>
      <c r="P54" s="318">
        <f>H54/$H$53</f>
        <v>5.4508437910879171E-2</v>
      </c>
      <c r="Q54" s="91">
        <f>I54/$I$53</f>
        <v>5.0771142904590644E-2</v>
      </c>
      <c r="S54" s="118">
        <f>(I54-H54)/H54</f>
        <v>0.17419412660950617</v>
      </c>
      <c r="T54" s="119">
        <f t="shared" si="46"/>
        <v>-0.37372950062885268</v>
      </c>
    </row>
    <row r="55" spans="1:20" ht="19.5" customHeight="1" x14ac:dyDescent="0.25">
      <c r="A55" s="35"/>
      <c r="B55" t="s">
        <v>74</v>
      </c>
      <c r="C55" s="22">
        <f t="shared" si="62"/>
        <v>0</v>
      </c>
      <c r="D55" s="23">
        <f t="shared" si="62"/>
        <v>185230</v>
      </c>
      <c r="E55" s="23">
        <f t="shared" si="62"/>
        <v>571795</v>
      </c>
      <c r="F55" s="23">
        <f t="shared" ref="F55:G55" si="68">F39+F47</f>
        <v>836837</v>
      </c>
      <c r="G55" s="23">
        <f t="shared" si="68"/>
        <v>352125</v>
      </c>
      <c r="H55" s="226">
        <f t="shared" ref="H55:I55" si="69">H39+H47</f>
        <v>2152870</v>
      </c>
      <c r="I55" s="180">
        <f t="shared" si="69"/>
        <v>3202546</v>
      </c>
      <c r="J55" s="2"/>
      <c r="K55" s="90">
        <f>C55/$C$53</f>
        <v>0</v>
      </c>
      <c r="L55" s="29">
        <f>D55/$D$53</f>
        <v>3.2061778399463211E-4</v>
      </c>
      <c r="M55" s="29">
        <f>E55/$E$53</f>
        <v>9.172849481430365E-4</v>
      </c>
      <c r="N55" s="29">
        <f>F55/$F$53</f>
        <v>1.2242921822946521E-3</v>
      </c>
      <c r="O55" s="318">
        <f t="shared" ref="O55:O60" si="70">G55/$G$53</f>
        <v>6.526286758977716E-4</v>
      </c>
      <c r="P55" s="318">
        <f t="shared" ref="P55:P60" si="71">H55/$H$53</f>
        <v>3.7098392884668619E-3</v>
      </c>
      <c r="Q55" s="91">
        <f t="shared" ref="Q55:Q60" si="72">I55/$I$53</f>
        <v>4.3776996999044865E-3</v>
      </c>
      <c r="S55" s="164">
        <f>(I55-H55)/H55</f>
        <v>0.48757054536502437</v>
      </c>
      <c r="T55" s="115">
        <f t="shared" si="46"/>
        <v>6.6786041143762465E-2</v>
      </c>
    </row>
    <row r="56" spans="1:20" ht="19.5" customHeight="1" x14ac:dyDescent="0.25">
      <c r="A56" s="35"/>
      <c r="B56" t="s">
        <v>75</v>
      </c>
      <c r="C56" s="22">
        <f t="shared" si="62"/>
        <v>485519545</v>
      </c>
      <c r="D56" s="23">
        <f t="shared" si="62"/>
        <v>543295258</v>
      </c>
      <c r="E56" s="23">
        <f t="shared" si="62"/>
        <v>589493328</v>
      </c>
      <c r="F56" s="23">
        <f t="shared" ref="F56:G56" si="73">F40+F48</f>
        <v>639352670</v>
      </c>
      <c r="G56" s="23">
        <f t="shared" si="73"/>
        <v>503908398</v>
      </c>
      <c r="H56" s="226">
        <f t="shared" ref="H56:I56" si="74">H40+H48</f>
        <v>544410271</v>
      </c>
      <c r="I56" s="180">
        <f t="shared" si="74"/>
        <v>688275808</v>
      </c>
      <c r="J56" s="2"/>
      <c r="K56" s="90">
        <f>C56/$C$53</f>
        <v>0.93009613000395974</v>
      </c>
      <c r="L56" s="29">
        <f>D56/$D$53</f>
        <v>0.94039908046618759</v>
      </c>
      <c r="M56" s="29">
        <f>E56/$E$53</f>
        <v>0.94567695905900895</v>
      </c>
      <c r="N56" s="29">
        <f>F56/$F$53</f>
        <v>0.93537268979527977</v>
      </c>
      <c r="O56" s="318">
        <f t="shared" si="70"/>
        <v>0.93394411234790853</v>
      </c>
      <c r="P56" s="318">
        <f t="shared" si="71"/>
        <v>0.93813124452507179</v>
      </c>
      <c r="Q56" s="91">
        <f t="shared" si="72"/>
        <v>0.94083419820765046</v>
      </c>
      <c r="S56" s="164">
        <f>(I56-H56)/H56</f>
        <v>0.26425940997722286</v>
      </c>
      <c r="T56" s="115">
        <f t="shared" si="46"/>
        <v>0.27029536825786682</v>
      </c>
    </row>
    <row r="57" spans="1:20" ht="19.5" customHeight="1" x14ac:dyDescent="0.25">
      <c r="A57" s="35"/>
      <c r="B57" t="s">
        <v>76</v>
      </c>
      <c r="C57" s="22">
        <f t="shared" si="62"/>
        <v>1852795</v>
      </c>
      <c r="D57" s="23">
        <f t="shared" si="62"/>
        <v>2289798</v>
      </c>
      <c r="E57" s="23">
        <f t="shared" si="62"/>
        <v>2566624</v>
      </c>
      <c r="F57" s="23">
        <f t="shared" ref="F57:I59" si="75">F41+F49</f>
        <v>2920533</v>
      </c>
      <c r="G57" s="23">
        <f t="shared" ref="G57" si="76">G41+G49</f>
        <v>2730068</v>
      </c>
      <c r="H57" s="226">
        <f t="shared" ref="H57:I57" si="77">H41+H49</f>
        <v>2047993</v>
      </c>
      <c r="I57" s="180">
        <f t="shared" si="77"/>
        <v>2738776</v>
      </c>
      <c r="J57" s="2"/>
      <c r="K57" s="90">
        <f>C57/$C$53</f>
        <v>3.5493472444877304E-3</v>
      </c>
      <c r="L57" s="29">
        <f>D57/$D$53</f>
        <v>3.9634506319459091E-3</v>
      </c>
      <c r="M57" s="29">
        <f>E57/$E$53</f>
        <v>4.1174294331756539E-3</v>
      </c>
      <c r="N57" s="29">
        <f>F57/$F$53</f>
        <v>4.2727385620300569E-3</v>
      </c>
      <c r="O57" s="318">
        <f t="shared" si="70"/>
        <v>5.059909588784885E-3</v>
      </c>
      <c r="P57" s="318">
        <f t="shared" si="71"/>
        <v>3.5291145744541534E-3</v>
      </c>
      <c r="Q57" s="91">
        <f t="shared" si="72"/>
        <v>3.7437522750042029E-3</v>
      </c>
      <c r="S57" s="164">
        <f>(I57-H57)/H57</f>
        <v>0.33729753959119979</v>
      </c>
      <c r="T57" s="115">
        <f t="shared" si="46"/>
        <v>2.1463770055004956E-2</v>
      </c>
    </row>
    <row r="58" spans="1:20" ht="19.5" customHeight="1" x14ac:dyDescent="0.25">
      <c r="A58" s="35"/>
      <c r="B58" s="162" t="s">
        <v>95</v>
      </c>
      <c r="C58" s="22">
        <f t="shared" ref="C58:E58" si="78">C42+C50</f>
        <v>0</v>
      </c>
      <c r="D58" s="23">
        <f t="shared" si="78"/>
        <v>0</v>
      </c>
      <c r="E58" s="23">
        <f t="shared" si="78"/>
        <v>0</v>
      </c>
      <c r="F58" s="23">
        <f t="shared" si="75"/>
        <v>0</v>
      </c>
      <c r="G58" s="23">
        <f t="shared" ref="G58" si="79">G42+G50</f>
        <v>0</v>
      </c>
      <c r="H58" s="226">
        <f t="shared" si="75"/>
        <v>31630</v>
      </c>
      <c r="I58" s="180">
        <f t="shared" si="75"/>
        <v>88227</v>
      </c>
      <c r="J58" s="2"/>
      <c r="K58" s="90">
        <f t="shared" ref="K58:K59" si="80">C58/$C$53</f>
        <v>0</v>
      </c>
      <c r="L58" s="29">
        <f t="shared" ref="L58:L59" si="81">D58/$D$53</f>
        <v>0</v>
      </c>
      <c r="M58" s="29">
        <f t="shared" ref="M58:M59" si="82">E58/$E$53</f>
        <v>0</v>
      </c>
      <c r="N58" s="29">
        <f t="shared" ref="N58:N59" si="83">F58/$F$53</f>
        <v>0</v>
      </c>
      <c r="O58" s="318">
        <f t="shared" si="70"/>
        <v>0</v>
      </c>
      <c r="P58" s="318">
        <f t="shared" ref="P58:P59" si="84">H58/$H$53</f>
        <v>5.4505017346243312E-5</v>
      </c>
      <c r="Q58" s="91">
        <f t="shared" ref="Q58:Q59" si="85">I58/$I$53</f>
        <v>1.2060133138555172E-4</v>
      </c>
      <c r="S58" s="164">
        <f t="shared" ref="S58:S59" si="86">(I58-H58)/H58</f>
        <v>1.7893455580145432</v>
      </c>
      <c r="T58" s="115">
        <f t="shared" ref="T58:T59" si="87">(Q58-P58)*100</f>
        <v>6.6096314039308414E-3</v>
      </c>
    </row>
    <row r="59" spans="1:20" ht="19.5" customHeight="1" x14ac:dyDescent="0.25">
      <c r="A59" s="35"/>
      <c r="B59" s="162" t="s">
        <v>96</v>
      </c>
      <c r="C59" s="22">
        <f t="shared" ref="C59:E59" si="88">C43+C51</f>
        <v>0</v>
      </c>
      <c r="D59" s="23">
        <f t="shared" si="88"/>
        <v>0</v>
      </c>
      <c r="E59" s="23">
        <f t="shared" si="88"/>
        <v>0</v>
      </c>
      <c r="F59" s="23">
        <f t="shared" si="75"/>
        <v>0</v>
      </c>
      <c r="G59" s="23">
        <f t="shared" ref="G59" si="89">G43+G51</f>
        <v>0</v>
      </c>
      <c r="H59" s="226">
        <f t="shared" si="75"/>
        <v>38799</v>
      </c>
      <c r="I59" s="180">
        <f t="shared" si="75"/>
        <v>111640</v>
      </c>
      <c r="J59" s="2"/>
      <c r="K59" s="90">
        <f t="shared" si="80"/>
        <v>0</v>
      </c>
      <c r="L59" s="29">
        <f t="shared" si="81"/>
        <v>0</v>
      </c>
      <c r="M59" s="29">
        <f t="shared" si="82"/>
        <v>0</v>
      </c>
      <c r="N59" s="29">
        <f t="shared" si="83"/>
        <v>0</v>
      </c>
      <c r="O59" s="318">
        <f t="shared" si="70"/>
        <v>0</v>
      </c>
      <c r="P59" s="318">
        <f t="shared" si="84"/>
        <v>6.6858683781754474E-5</v>
      </c>
      <c r="Q59" s="91">
        <f t="shared" si="85"/>
        <v>1.5260558146466496E-4</v>
      </c>
      <c r="S59" s="164">
        <f t="shared" si="86"/>
        <v>1.8773937472615274</v>
      </c>
      <c r="T59" s="115">
        <f t="shared" si="87"/>
        <v>8.5746897682910488E-3</v>
      </c>
    </row>
    <row r="60" spans="1:20" ht="19.5" customHeight="1" thickBot="1" x14ac:dyDescent="0.3">
      <c r="A60" s="44"/>
      <c r="B60" s="36" t="s">
        <v>78</v>
      </c>
      <c r="C60" s="45">
        <v>0</v>
      </c>
      <c r="D60" s="46">
        <f>D44+D52</f>
        <v>416</v>
      </c>
      <c r="E60" s="46">
        <f>E44+E52</f>
        <v>454</v>
      </c>
      <c r="F60" s="46">
        <f>F44+F52</f>
        <v>255</v>
      </c>
      <c r="G60" s="46">
        <f>G44+G52</f>
        <v>0</v>
      </c>
      <c r="H60" s="227">
        <f t="shared" ref="H60:I60" si="90">H44+H52</f>
        <v>0</v>
      </c>
      <c r="I60" s="181">
        <f t="shared" si="90"/>
        <v>0</v>
      </c>
      <c r="J60" s="2"/>
      <c r="K60" s="166">
        <f>C60/$C$53</f>
        <v>0</v>
      </c>
      <c r="L60" s="47">
        <f>D60/$D$53</f>
        <v>7.2006153507405367E-7</v>
      </c>
      <c r="M60" s="47">
        <f>E60/$E$53</f>
        <v>7.2831585875521575E-7</v>
      </c>
      <c r="N60" s="47">
        <f>F60/$F$53</f>
        <v>3.7306489374291083E-7</v>
      </c>
      <c r="O60" s="47">
        <f t="shared" si="70"/>
        <v>0</v>
      </c>
      <c r="P60" s="319">
        <f t="shared" si="71"/>
        <v>0</v>
      </c>
      <c r="Q60" s="246">
        <f t="shared" si="72"/>
        <v>0</v>
      </c>
      <c r="S60" s="120"/>
      <c r="T60" s="117">
        <f t="shared" si="46"/>
        <v>0</v>
      </c>
    </row>
    <row r="61" spans="1:20" ht="19.5" customHeight="1" x14ac:dyDescent="0.25"/>
    <row r="62" spans="1:20" ht="19.5" customHeight="1" x14ac:dyDescent="0.25"/>
    <row r="63" spans="1:20" x14ac:dyDescent="0.25">
      <c r="A63" s="1" t="s">
        <v>34</v>
      </c>
      <c r="K63" s="1" t="str">
        <f>S3</f>
        <v>VARIAÇÃO (JAN.-DEZ)</v>
      </c>
    </row>
    <row r="64" spans="1:20" ht="15.75" thickBot="1" x14ac:dyDescent="0.3"/>
    <row r="65" spans="1:11" ht="24" customHeight="1" x14ac:dyDescent="0.25">
      <c r="A65" s="378" t="s">
        <v>87</v>
      </c>
      <c r="B65" s="409"/>
      <c r="C65" s="380">
        <v>2016</v>
      </c>
      <c r="D65" s="382">
        <v>2017</v>
      </c>
      <c r="E65" s="382">
        <v>2018</v>
      </c>
      <c r="F65" s="422">
        <v>2019</v>
      </c>
      <c r="G65" s="382">
        <v>2020</v>
      </c>
      <c r="H65" s="382">
        <v>2021</v>
      </c>
      <c r="I65" s="386">
        <v>2022</v>
      </c>
      <c r="K65" s="384" t="s">
        <v>102</v>
      </c>
    </row>
    <row r="66" spans="1:11" ht="20.25" customHeight="1" thickBot="1" x14ac:dyDescent="0.3">
      <c r="A66" s="395"/>
      <c r="B66" s="424"/>
      <c r="C66" s="393"/>
      <c r="D66" s="390"/>
      <c r="E66" s="390"/>
      <c r="F66" s="423"/>
      <c r="G66" s="390"/>
      <c r="H66" s="390">
        <v>2020</v>
      </c>
      <c r="I66" s="402">
        <v>2021</v>
      </c>
      <c r="K66" s="385"/>
    </row>
    <row r="67" spans="1:11" ht="20.100000000000001" customHeight="1" thickBot="1" x14ac:dyDescent="0.3">
      <c r="A67" s="17" t="s">
        <v>42</v>
      </c>
      <c r="B67" s="18"/>
      <c r="C67" s="124">
        <f>C37/C7</f>
        <v>9.8494977541431705</v>
      </c>
      <c r="D67" s="145">
        <f t="shared" ref="D67:I67" si="91">D37/D7</f>
        <v>10.411404658338641</v>
      </c>
      <c r="E67" s="145">
        <f t="shared" si="91"/>
        <v>10.813566770358026</v>
      </c>
      <c r="F67" s="145">
        <f t="shared" si="91"/>
        <v>10.404073324750314</v>
      </c>
      <c r="G67" s="321">
        <f t="shared" si="91"/>
        <v>10.469578868030986</v>
      </c>
      <c r="H67" s="321">
        <f t="shared" si="91"/>
        <v>10.661846563998399</v>
      </c>
      <c r="I67" s="251">
        <f t="shared" si="91"/>
        <v>11.370025106578135</v>
      </c>
      <c r="K67" s="34">
        <f>(I67-H67)/H67</f>
        <v>6.6421753335958289E-2</v>
      </c>
    </row>
    <row r="68" spans="1:11" ht="20.100000000000001" customHeight="1" x14ac:dyDescent="0.25">
      <c r="A68" s="35"/>
      <c r="B68" s="162" t="s">
        <v>73</v>
      </c>
      <c r="C68" s="146">
        <f t="shared" ref="C68:I90" si="92">C38/C8</f>
        <v>3.6930183614591785</v>
      </c>
      <c r="D68" s="147">
        <f t="shared" si="92"/>
        <v>3.846178374708126</v>
      </c>
      <c r="E68" s="147">
        <f t="shared" si="92"/>
        <v>3.5479555383865642</v>
      </c>
      <c r="F68" s="147">
        <f t="shared" si="92"/>
        <v>3.4738775786512592</v>
      </c>
      <c r="G68" s="322">
        <f t="shared" si="92"/>
        <v>3.5189680817224835</v>
      </c>
      <c r="H68" s="322">
        <f t="shared" si="92"/>
        <v>3.5708709109630767</v>
      </c>
      <c r="I68" s="252">
        <f t="shared" si="92"/>
        <v>3.7107997672182269</v>
      </c>
      <c r="K68" s="43">
        <f t="shared" ref="K68:K75" si="93">(I68-H68)/H68</f>
        <v>3.9186198477673573E-2</v>
      </c>
    </row>
    <row r="69" spans="1:11" ht="20.100000000000001" customHeight="1" x14ac:dyDescent="0.25">
      <c r="A69" s="35"/>
      <c r="B69" s="162" t="s">
        <v>74</v>
      </c>
      <c r="C69" s="146"/>
      <c r="D69" s="147">
        <f t="shared" si="92"/>
        <v>7.166679563568831</v>
      </c>
      <c r="E69" s="147">
        <f t="shared" si="92"/>
        <v>7.166698000877358</v>
      </c>
      <c r="F69" s="147">
        <f t="shared" si="92"/>
        <v>7.1667251877670921</v>
      </c>
      <c r="G69" s="322">
        <f t="shared" si="92"/>
        <v>7.1666259616558801</v>
      </c>
      <c r="H69" s="322">
        <f t="shared" si="92"/>
        <v>7.8392796020770064</v>
      </c>
      <c r="I69" s="252">
        <f t="shared" si="92"/>
        <v>9.4982560829487621</v>
      </c>
      <c r="K69" s="43">
        <f t="shared" si="93"/>
        <v>0.21162358852874852</v>
      </c>
    </row>
    <row r="70" spans="1:11" ht="20.100000000000001" customHeight="1" x14ac:dyDescent="0.25">
      <c r="A70" s="35"/>
      <c r="B70" s="162" t="s">
        <v>75</v>
      </c>
      <c r="C70" s="146">
        <f t="shared" si="92"/>
        <v>11.43769394680076</v>
      </c>
      <c r="D70" s="147">
        <f t="shared" si="92"/>
        <v>11.792197185065676</v>
      </c>
      <c r="E70" s="147">
        <f t="shared" si="92"/>
        <v>12.280357291607496</v>
      </c>
      <c r="F70" s="147">
        <f t="shared" si="92"/>
        <v>12.214009872879721</v>
      </c>
      <c r="G70" s="322">
        <f t="shared" si="92"/>
        <v>12.424023869009668</v>
      </c>
      <c r="H70" s="322">
        <f t="shared" si="92"/>
        <v>12.637281816919293</v>
      </c>
      <c r="I70" s="252">
        <f t="shared" si="92"/>
        <v>13.290894465660443</v>
      </c>
      <c r="K70" s="43">
        <f t="shared" si="93"/>
        <v>5.1720983848446582E-2</v>
      </c>
    </row>
    <row r="71" spans="1:11" ht="20.100000000000001" customHeight="1" x14ac:dyDescent="0.25">
      <c r="A71" s="35"/>
      <c r="B71" t="s">
        <v>76</v>
      </c>
      <c r="C71" s="146">
        <f t="shared" si="92"/>
        <v>3.2867790174304434</v>
      </c>
      <c r="D71" s="147">
        <f t="shared" si="92"/>
        <v>3.0641662754746912</v>
      </c>
      <c r="E71" s="147">
        <f t="shared" si="92"/>
        <v>3.1555419770605919</v>
      </c>
      <c r="F71" s="147">
        <f t="shared" si="92"/>
        <v>3.0976256418072028</v>
      </c>
      <c r="G71" s="322">
        <f t="shared" si="92"/>
        <v>3.6881953236657412</v>
      </c>
      <c r="H71" s="322">
        <f t="shared" si="92"/>
        <v>3.4390654402225365</v>
      </c>
      <c r="I71" s="252">
        <f t="shared" si="92"/>
        <v>3.3635725142982191</v>
      </c>
      <c r="K71" s="43">
        <f t="shared" ref="K71" si="94">(I71-H71)/H71</f>
        <v>-2.1951581683026161E-2</v>
      </c>
    </row>
    <row r="72" spans="1:11" ht="20.100000000000001" customHeight="1" x14ac:dyDescent="0.25">
      <c r="A72" s="35"/>
      <c r="B72" s="162" t="s">
        <v>95</v>
      </c>
      <c r="C72" s="146"/>
      <c r="D72" s="147"/>
      <c r="E72" s="147"/>
      <c r="F72" s="147"/>
      <c r="G72" s="322"/>
      <c r="H72" s="322"/>
      <c r="I72" s="252"/>
      <c r="K72" s="43"/>
    </row>
    <row r="73" spans="1:11" ht="20.100000000000001" customHeight="1" x14ac:dyDescent="0.25">
      <c r="A73" s="35"/>
      <c r="B73" s="162" t="s">
        <v>96</v>
      </c>
      <c r="C73" s="146"/>
      <c r="D73" s="147"/>
      <c r="E73" s="147"/>
      <c r="F73" s="147"/>
      <c r="G73" s="322"/>
      <c r="H73" s="322"/>
      <c r="I73" s="252"/>
      <c r="K73" s="43"/>
    </row>
    <row r="74" spans="1:11" ht="20.100000000000001" customHeight="1" thickBot="1" x14ac:dyDescent="0.3">
      <c r="A74" s="35"/>
      <c r="B74" t="s">
        <v>78</v>
      </c>
      <c r="C74" s="146"/>
      <c r="D74" s="147"/>
      <c r="E74" s="147"/>
      <c r="F74" s="147"/>
      <c r="G74" s="322"/>
      <c r="H74" s="322"/>
      <c r="I74" s="252"/>
      <c r="K74" s="43"/>
    </row>
    <row r="75" spans="1:11" ht="20.100000000000001" customHeight="1" thickBot="1" x14ac:dyDescent="0.3">
      <c r="A75" s="17" t="s">
        <v>41</v>
      </c>
      <c r="B75" s="18"/>
      <c r="C75" s="124">
        <f t="shared" si="92"/>
        <v>3.2123307365165226</v>
      </c>
      <c r="D75" s="145">
        <f t="shared" si="92"/>
        <v>3.4169911944004991</v>
      </c>
      <c r="E75" s="145">
        <f t="shared" si="92"/>
        <v>3.594888865750693</v>
      </c>
      <c r="F75" s="145">
        <f t="shared" si="92"/>
        <v>3.6577305306216243</v>
      </c>
      <c r="G75" s="321">
        <f t="shared" si="92"/>
        <v>3.728775801182513</v>
      </c>
      <c r="H75" s="321">
        <f t="shared" si="92"/>
        <v>3.9174068397834274</v>
      </c>
      <c r="I75" s="251">
        <f t="shared" si="92"/>
        <v>4.138696914158408</v>
      </c>
      <c r="K75" s="34">
        <f t="shared" si="93"/>
        <v>5.648891816077356E-2</v>
      </c>
    </row>
    <row r="76" spans="1:11" ht="20.100000000000001" customHeight="1" x14ac:dyDescent="0.25">
      <c r="A76" s="35"/>
      <c r="B76" t="s">
        <v>73</v>
      </c>
      <c r="C76" s="146">
        <f t="shared" si="92"/>
        <v>1.4934420664299528</v>
      </c>
      <c r="D76" s="147">
        <f t="shared" si="92"/>
        <v>1.5728556903652811</v>
      </c>
      <c r="E76" s="147">
        <f t="shared" si="92"/>
        <v>1.6319326577041899</v>
      </c>
      <c r="F76" s="147">
        <f t="shared" si="92"/>
        <v>1.6117177077449589</v>
      </c>
      <c r="G76" s="322">
        <f t="shared" si="92"/>
        <v>1.7041724862980183</v>
      </c>
      <c r="H76" s="322">
        <f t="shared" si="92"/>
        <v>1.7209952853563419</v>
      </c>
      <c r="I76" s="252">
        <f t="shared" si="92"/>
        <v>1.7877756518971406</v>
      </c>
      <c r="K76" s="43">
        <f>(I76-H76)/H76</f>
        <v>3.880334078136153E-2</v>
      </c>
    </row>
    <row r="77" spans="1:11" ht="20.100000000000001" customHeight="1" x14ac:dyDescent="0.25">
      <c r="A77" s="35"/>
      <c r="B77" t="s">
        <v>74</v>
      </c>
      <c r="C77" s="146"/>
      <c r="D77" s="147"/>
      <c r="E77" s="147"/>
      <c r="F77" s="147"/>
      <c r="G77" s="322"/>
      <c r="H77" s="322"/>
      <c r="I77" s="252"/>
      <c r="K77" s="43"/>
    </row>
    <row r="78" spans="1:11" ht="20.100000000000001" customHeight="1" x14ac:dyDescent="0.25">
      <c r="A78" s="35"/>
      <c r="B78" t="s">
        <v>75</v>
      </c>
      <c r="C78" s="146">
        <f t="shared" si="92"/>
        <v>3.4910603079538358</v>
      </c>
      <c r="D78" s="147">
        <f t="shared" si="92"/>
        <v>3.6806052214736713</v>
      </c>
      <c r="E78" s="147">
        <f t="shared" si="92"/>
        <v>3.8601020428309649</v>
      </c>
      <c r="F78" s="147">
        <f t="shared" si="92"/>
        <v>3.9806923752802121</v>
      </c>
      <c r="G78" s="322">
        <f t="shared" si="92"/>
        <v>4.0470083249772886</v>
      </c>
      <c r="H78" s="322">
        <f t="shared" si="92"/>
        <v>4.221821924163172</v>
      </c>
      <c r="I78" s="252">
        <f t="shared" si="92"/>
        <v>4.4323350025118984</v>
      </c>
      <c r="K78" s="43">
        <f t="shared" ref="K78:K89" si="95">(I78-H78)/H78</f>
        <v>4.9863088053021844E-2</v>
      </c>
    </row>
    <row r="79" spans="1:11" ht="20.100000000000001" customHeight="1" x14ac:dyDescent="0.25">
      <c r="A79" s="35"/>
      <c r="B79" t="s">
        <v>76</v>
      </c>
      <c r="C79" s="146">
        <f t="shared" si="92"/>
        <v>1.2436844975967962</v>
      </c>
      <c r="D79" s="147">
        <f t="shared" si="92"/>
        <v>1.2951535524297511</v>
      </c>
      <c r="E79" s="147">
        <f t="shared" si="92"/>
        <v>1.2663558044980239</v>
      </c>
      <c r="F79" s="147">
        <f t="shared" si="92"/>
        <v>1.2478986659216935</v>
      </c>
      <c r="G79" s="322">
        <f t="shared" si="92"/>
        <v>1.2369432447344888</v>
      </c>
      <c r="H79" s="322">
        <f t="shared" si="92"/>
        <v>1.2034259722917711</v>
      </c>
      <c r="I79" s="252">
        <f t="shared" si="92"/>
        <v>1.2710151081403154</v>
      </c>
      <c r="K79" s="43">
        <f t="shared" si="95"/>
        <v>5.6163933141503863E-2</v>
      </c>
    </row>
    <row r="80" spans="1:11" ht="20.100000000000001" customHeight="1" x14ac:dyDescent="0.25">
      <c r="A80" s="35"/>
      <c r="B80" s="162" t="s">
        <v>95</v>
      </c>
      <c r="C80" s="146"/>
      <c r="D80" s="147"/>
      <c r="E80" s="147"/>
      <c r="F80" s="147"/>
      <c r="G80" s="322"/>
      <c r="H80" s="322">
        <f t="shared" si="92"/>
        <v>7.3729603729603728</v>
      </c>
      <c r="I80" s="252">
        <f t="shared" si="92"/>
        <v>9.4380616174582794</v>
      </c>
      <c r="K80" s="43">
        <f t="shared" si="95"/>
        <v>0.28009118997458171</v>
      </c>
    </row>
    <row r="81" spans="1:11" ht="20.100000000000001" customHeight="1" x14ac:dyDescent="0.25">
      <c r="A81" s="35"/>
      <c r="B81" s="162" t="s">
        <v>96</v>
      </c>
      <c r="C81" s="146"/>
      <c r="D81" s="147"/>
      <c r="E81" s="147"/>
      <c r="F81" s="147"/>
      <c r="G81" s="322"/>
      <c r="H81" s="322">
        <f t="shared" si="92"/>
        <v>3.2897235882652196</v>
      </c>
      <c r="I81" s="252">
        <f t="shared" si="92"/>
        <v>3.3948608788201309</v>
      </c>
      <c r="K81" s="43">
        <f t="shared" si="95"/>
        <v>3.1959308353427245E-2</v>
      </c>
    </row>
    <row r="82" spans="1:11" ht="20.100000000000001" customHeight="1" thickBot="1" x14ac:dyDescent="0.3">
      <c r="A82" s="35"/>
      <c r="B82" t="s">
        <v>78</v>
      </c>
      <c r="C82" s="146"/>
      <c r="D82" s="147">
        <f t="shared" si="92"/>
        <v>17.333333333333332</v>
      </c>
      <c r="E82" s="147">
        <f t="shared" si="92"/>
        <v>15.655172413793103</v>
      </c>
      <c r="F82" s="147">
        <f t="shared" si="92"/>
        <v>11.590909090909092</v>
      </c>
      <c r="G82" s="322"/>
      <c r="H82" s="322"/>
      <c r="I82" s="252"/>
      <c r="K82" s="43"/>
    </row>
    <row r="83" spans="1:11" ht="20.100000000000001" customHeight="1" thickBot="1" x14ac:dyDescent="0.3">
      <c r="A83" s="87" t="s">
        <v>27</v>
      </c>
      <c r="B83" s="111"/>
      <c r="C83" s="253">
        <f t="shared" si="92"/>
        <v>4.7569112942824816</v>
      </c>
      <c r="D83" s="127">
        <f t="shared" si="92"/>
        <v>5.1415914345030833</v>
      </c>
      <c r="E83" s="127">
        <f t="shared" si="92"/>
        <v>5.4155944930994329</v>
      </c>
      <c r="F83" s="127">
        <f t="shared" si="92"/>
        <v>5.4857885326701421</v>
      </c>
      <c r="G83" s="323">
        <f t="shared" si="92"/>
        <v>4.8001473258470018</v>
      </c>
      <c r="H83" s="323">
        <f t="shared" si="92"/>
        <v>4.9256910936366189</v>
      </c>
      <c r="I83" s="254">
        <f t="shared" si="92"/>
        <v>5.8671029118209166</v>
      </c>
      <c r="K83" s="138">
        <f t="shared" si="95"/>
        <v>0.1911227887190256</v>
      </c>
    </row>
    <row r="84" spans="1:11" ht="20.100000000000001" customHeight="1" x14ac:dyDescent="0.25">
      <c r="A84" s="35"/>
      <c r="B84" t="s">
        <v>73</v>
      </c>
      <c r="C84" s="146">
        <f t="shared" si="92"/>
        <v>2.1389747303458471</v>
      </c>
      <c r="D84" s="147">
        <f t="shared" si="92"/>
        <v>2.2251103392291163</v>
      </c>
      <c r="E84" s="147">
        <f t="shared" si="92"/>
        <v>2.1921401019079156</v>
      </c>
      <c r="F84" s="147">
        <f t="shared" si="92"/>
        <v>2.2461402270342883</v>
      </c>
      <c r="G84" s="147">
        <f t="shared" si="92"/>
        <v>2.0938357079267753</v>
      </c>
      <c r="H84" s="322">
        <f t="shared" si="92"/>
        <v>2.1261202179328027</v>
      </c>
      <c r="I84" s="252">
        <f t="shared" si="92"/>
        <v>2.4362907783517382</v>
      </c>
      <c r="K84" s="43">
        <f t="shared" si="95"/>
        <v>0.1458857113547935</v>
      </c>
    </row>
    <row r="85" spans="1:11" ht="20.100000000000001" customHeight="1" x14ac:dyDescent="0.25">
      <c r="A85" s="35"/>
      <c r="B85" t="s">
        <v>74</v>
      </c>
      <c r="C85" s="146"/>
      <c r="D85" s="147">
        <f t="shared" si="92"/>
        <v>7.166679563568831</v>
      </c>
      <c r="E85" s="147">
        <f t="shared" si="92"/>
        <v>7.166698000877358</v>
      </c>
      <c r="F85" s="147">
        <f t="shared" si="92"/>
        <v>7.1667251877670921</v>
      </c>
      <c r="G85" s="147">
        <f t="shared" si="92"/>
        <v>7.1666259616558801</v>
      </c>
      <c r="H85" s="322">
        <f t="shared" si="92"/>
        <v>7.8392796020770064</v>
      </c>
      <c r="I85" s="252">
        <f t="shared" si="92"/>
        <v>9.4982560829487621</v>
      </c>
      <c r="K85" s="43">
        <f t="shared" si="95"/>
        <v>0.21162358852874852</v>
      </c>
    </row>
    <row r="86" spans="1:11" ht="20.100000000000001" customHeight="1" x14ac:dyDescent="0.25">
      <c r="A86" s="35"/>
      <c r="B86" t="s">
        <v>75</v>
      </c>
      <c r="C86" s="146">
        <f t="shared" si="92"/>
        <v>5.2313248842630777</v>
      </c>
      <c r="D86" s="147">
        <f t="shared" si="92"/>
        <v>5.5980166506231033</v>
      </c>
      <c r="E86" s="147">
        <f t="shared" si="92"/>
        <v>5.8933513866208029</v>
      </c>
      <c r="F86" s="147">
        <f t="shared" si="92"/>
        <v>6.0730663533895095</v>
      </c>
      <c r="G86" s="147">
        <f t="shared" si="92"/>
        <v>5.2647118950364122</v>
      </c>
      <c r="H86" s="322">
        <f t="shared" si="92"/>
        <v>5.3510980572381337</v>
      </c>
      <c r="I86" s="252">
        <f t="shared" si="92"/>
        <v>6.3716139555303295</v>
      </c>
      <c r="K86" s="43">
        <f t="shared" si="95"/>
        <v>0.19071149273966312</v>
      </c>
    </row>
    <row r="87" spans="1:11" ht="20.100000000000001" customHeight="1" x14ac:dyDescent="0.25">
      <c r="A87" s="35"/>
      <c r="B87" t="s">
        <v>76</v>
      </c>
      <c r="C87" s="146">
        <f t="shared" si="92"/>
        <v>2.5258922375773838</v>
      </c>
      <c r="D87" s="147">
        <f t="shared" si="92"/>
        <v>2.4776537038239304</v>
      </c>
      <c r="E87" s="147">
        <f t="shared" si="92"/>
        <v>2.6141439079588764</v>
      </c>
      <c r="F87" s="147">
        <f t="shared" si="92"/>
        <v>2.4093725637397858</v>
      </c>
      <c r="G87" s="147">
        <f t="shared" si="92"/>
        <v>2.5057161947838344</v>
      </c>
      <c r="H87" s="322">
        <f t="shared" si="92"/>
        <v>2.2577989692142326</v>
      </c>
      <c r="I87" s="252">
        <f t="shared" si="92"/>
        <v>2.6300421667020375</v>
      </c>
      <c r="K87" s="43">
        <f t="shared" si="95"/>
        <v>0.16486994748578271</v>
      </c>
    </row>
    <row r="88" spans="1:11" ht="20.100000000000001" customHeight="1" x14ac:dyDescent="0.25">
      <c r="A88" s="35"/>
      <c r="B88" s="162" t="s">
        <v>95</v>
      </c>
      <c r="C88" s="146"/>
      <c r="D88" s="147"/>
      <c r="E88" s="147"/>
      <c r="F88" s="147"/>
      <c r="G88" s="147"/>
      <c r="H88" s="322">
        <f t="shared" si="92"/>
        <v>7.3729603729603728</v>
      </c>
      <c r="I88" s="252">
        <f t="shared" si="92"/>
        <v>9.4380616174582794</v>
      </c>
      <c r="K88" s="43">
        <f t="shared" si="95"/>
        <v>0.28009118997458171</v>
      </c>
    </row>
    <row r="89" spans="1:11" ht="20.100000000000001" customHeight="1" x14ac:dyDescent="0.25">
      <c r="A89" s="35"/>
      <c r="B89" s="162" t="s">
        <v>96</v>
      </c>
      <c r="C89" s="146"/>
      <c r="D89" s="147"/>
      <c r="E89" s="147"/>
      <c r="F89" s="147"/>
      <c r="G89" s="147"/>
      <c r="H89" s="322">
        <f t="shared" si="92"/>
        <v>3.2897235882652196</v>
      </c>
      <c r="I89" s="252">
        <f t="shared" si="92"/>
        <v>3.3948608788201309</v>
      </c>
      <c r="K89" s="43">
        <f t="shared" si="95"/>
        <v>3.1959308353427245E-2</v>
      </c>
    </row>
    <row r="90" spans="1:11" ht="20.100000000000001" customHeight="1" thickBot="1" x14ac:dyDescent="0.3">
      <c r="A90" s="44"/>
      <c r="B90" s="36" t="s">
        <v>78</v>
      </c>
      <c r="C90" s="152"/>
      <c r="D90" s="153">
        <f t="shared" si="92"/>
        <v>17.333333333333332</v>
      </c>
      <c r="E90" s="153">
        <f t="shared" si="92"/>
        <v>15.655172413793103</v>
      </c>
      <c r="F90" s="153">
        <f t="shared" si="92"/>
        <v>11.590909090909092</v>
      </c>
      <c r="G90" s="153"/>
      <c r="H90" s="324"/>
      <c r="I90" s="255"/>
      <c r="K90" s="48"/>
    </row>
    <row r="91" spans="1:11" ht="20.100000000000001" customHeight="1" x14ac:dyDescent="0.25"/>
    <row r="92" spans="1:11" ht="15.75" x14ac:dyDescent="0.25">
      <c r="A92" s="110" t="s">
        <v>44</v>
      </c>
    </row>
  </sheetData>
  <mergeCells count="41">
    <mergeCell ref="A65:B66"/>
    <mergeCell ref="C65:C66"/>
    <mergeCell ref="D65:D66"/>
    <mergeCell ref="E65:E66"/>
    <mergeCell ref="K65:K66"/>
    <mergeCell ref="H65:H66"/>
    <mergeCell ref="F65:F66"/>
    <mergeCell ref="I65:I66"/>
    <mergeCell ref="G65:G66"/>
    <mergeCell ref="A5:B6"/>
    <mergeCell ref="C5:C6"/>
    <mergeCell ref="D5:D6"/>
    <mergeCell ref="E5:E6"/>
    <mergeCell ref="K5:K6"/>
    <mergeCell ref="H5:H6"/>
    <mergeCell ref="F5:F6"/>
    <mergeCell ref="I5:I6"/>
    <mergeCell ref="G5:G6"/>
    <mergeCell ref="A35:B36"/>
    <mergeCell ref="C35:C36"/>
    <mergeCell ref="D35:D36"/>
    <mergeCell ref="E35:E36"/>
    <mergeCell ref="K35:K36"/>
    <mergeCell ref="H35:H36"/>
    <mergeCell ref="F35:F36"/>
    <mergeCell ref="I35:I36"/>
    <mergeCell ref="G35:G36"/>
    <mergeCell ref="S5:T5"/>
    <mergeCell ref="S35:T35"/>
    <mergeCell ref="P5:P6"/>
    <mergeCell ref="P35:P36"/>
    <mergeCell ref="L35:L36"/>
    <mergeCell ref="M35:M36"/>
    <mergeCell ref="L5:L6"/>
    <mergeCell ref="M5:M6"/>
    <mergeCell ref="N5:N6"/>
    <mergeCell ref="N35:N36"/>
    <mergeCell ref="Q5:Q6"/>
    <mergeCell ref="Q35:Q36"/>
    <mergeCell ref="O5:O6"/>
    <mergeCell ref="O35:O36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E21236CF-18A5-49A2-8C48-307954D4987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S37:T60</xm:sqref>
        </x14:conditionalFormatting>
        <x14:conditionalFormatting xmlns:xm="http://schemas.microsoft.com/office/excel/2006/main">
          <x14:cfRule type="iconSet" priority="5" id="{6941FCD3-BBE4-40A6-A013-3C59CC1BE05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S7:T30</xm:sqref>
        </x14:conditionalFormatting>
        <x14:conditionalFormatting xmlns:xm="http://schemas.microsoft.com/office/excel/2006/main">
          <x14:cfRule type="iconSet" priority="1" id="{C523B869-97DC-460F-9BE6-DBB9C3CED4A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K67:K90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W101"/>
  <sheetViews>
    <sheetView showGridLines="0" workbookViewId="0">
      <selection activeCell="G97" sqref="G97"/>
    </sheetView>
  </sheetViews>
  <sheetFormatPr defaultRowHeight="15" x14ac:dyDescent="0.25"/>
  <cols>
    <col min="1" max="1" width="2.85546875" customWidth="1"/>
    <col min="2" max="2" width="23" customWidth="1"/>
    <col min="3" max="7" width="12" customWidth="1"/>
    <col min="8" max="9" width="12.42578125" customWidth="1"/>
    <col min="10" max="10" width="2.5703125" customWidth="1"/>
    <col min="11" max="12" width="10.28515625" customWidth="1"/>
    <col min="13" max="15" width="11.140625" customWidth="1"/>
    <col min="16" max="17" width="11.7109375" customWidth="1"/>
    <col min="18" max="18" width="2.5703125" customWidth="1"/>
    <col min="19" max="20" width="11.140625" customWidth="1"/>
    <col min="21" max="22" width="10.28515625" customWidth="1"/>
    <col min="23" max="23" width="1.85546875" customWidth="1"/>
    <col min="27" max="27" width="11.5703125" customWidth="1"/>
  </cols>
  <sheetData>
    <row r="1" spans="1:23" x14ac:dyDescent="0.25">
      <c r="A1" s="1" t="s">
        <v>83</v>
      </c>
    </row>
    <row r="2" spans="1:23" x14ac:dyDescent="0.25">
      <c r="A2" s="1"/>
    </row>
    <row r="3" spans="1:23" x14ac:dyDescent="0.25">
      <c r="A3" s="1" t="s">
        <v>29</v>
      </c>
      <c r="K3" s="1" t="s">
        <v>31</v>
      </c>
      <c r="S3" s="1" t="str">
        <f>'7'!S3</f>
        <v>VARIAÇÃO (JAN.-DEZ)</v>
      </c>
    </row>
    <row r="4" spans="1:23" ht="15.75" thickBot="1" x14ac:dyDescent="0.3"/>
    <row r="5" spans="1:23" ht="24" customHeight="1" x14ac:dyDescent="0.25">
      <c r="A5" s="378" t="s">
        <v>87</v>
      </c>
      <c r="B5" s="409"/>
      <c r="C5" s="380">
        <v>2016</v>
      </c>
      <c r="D5" s="382">
        <v>2017</v>
      </c>
      <c r="E5" s="382">
        <v>2018</v>
      </c>
      <c r="F5" s="422">
        <v>2019</v>
      </c>
      <c r="G5" s="382">
        <v>2020</v>
      </c>
      <c r="H5" s="382">
        <v>2021</v>
      </c>
      <c r="I5" s="386">
        <v>2022</v>
      </c>
      <c r="K5" s="405">
        <v>2016</v>
      </c>
      <c r="L5" s="382">
        <v>2017</v>
      </c>
      <c r="M5" s="382">
        <v>2018</v>
      </c>
      <c r="N5" s="422">
        <v>2019</v>
      </c>
      <c r="O5" s="382">
        <v>2020</v>
      </c>
      <c r="P5" s="382">
        <f>H5</f>
        <v>2021</v>
      </c>
      <c r="Q5" s="386">
        <v>2022</v>
      </c>
      <c r="S5" s="407" t="s">
        <v>90</v>
      </c>
      <c r="T5" s="408"/>
    </row>
    <row r="6" spans="1:23" ht="20.25" customHeight="1" thickBot="1" x14ac:dyDescent="0.3">
      <c r="A6" s="379"/>
      <c r="B6" s="410"/>
      <c r="C6" s="393"/>
      <c r="D6" s="390"/>
      <c r="E6" s="390"/>
      <c r="F6" s="423"/>
      <c r="G6" s="390"/>
      <c r="H6" s="390">
        <v>2020</v>
      </c>
      <c r="I6" s="402">
        <v>2021</v>
      </c>
      <c r="K6" s="406"/>
      <c r="L6" s="390"/>
      <c r="M6" s="390"/>
      <c r="N6" s="423"/>
      <c r="O6" s="390"/>
      <c r="P6" s="390">
        <v>2020</v>
      </c>
      <c r="Q6" s="402">
        <v>2021</v>
      </c>
      <c r="S6" s="141" t="s">
        <v>0</v>
      </c>
      <c r="T6" s="52" t="s">
        <v>43</v>
      </c>
    </row>
    <row r="7" spans="1:23" ht="20.100000000000001" customHeight="1" thickBot="1" x14ac:dyDescent="0.3">
      <c r="A7" s="17" t="s">
        <v>42</v>
      </c>
      <c r="B7" s="18"/>
      <c r="C7" s="24">
        <v>48051990</v>
      </c>
      <c r="D7" s="25">
        <v>52503615</v>
      </c>
      <c r="E7" s="25">
        <v>52337646</v>
      </c>
      <c r="F7" s="25">
        <v>55432735</v>
      </c>
      <c r="G7" s="311">
        <v>31472545</v>
      </c>
      <c r="H7" s="311">
        <v>28228616</v>
      </c>
      <c r="I7" s="193">
        <v>54369924</v>
      </c>
      <c r="J7" s="1"/>
      <c r="K7" s="155">
        <f t="shared" ref="K7:Q7" si="0">C7/C25</f>
        <v>0.32652158243079221</v>
      </c>
      <c r="L7" s="32">
        <f t="shared" si="0"/>
        <v>0.33866384265840116</v>
      </c>
      <c r="M7" s="32">
        <f t="shared" si="0"/>
        <v>0.35128215295789383</v>
      </c>
      <c r="N7" s="32">
        <f t="shared" si="0"/>
        <v>0.36067818363360377</v>
      </c>
      <c r="O7" s="32">
        <f t="shared" si="0"/>
        <v>0.225628325866813</v>
      </c>
      <c r="P7" s="317">
        <f t="shared" si="0"/>
        <v>0.20582004505252016</v>
      </c>
      <c r="Q7" s="245">
        <f t="shared" si="0"/>
        <v>0.35034265969951395</v>
      </c>
      <c r="R7" s="1"/>
      <c r="S7" s="78">
        <f t="shared" ref="S7:S15" si="1">(I7-H7)/H7</f>
        <v>0.92605701958608244</v>
      </c>
      <c r="T7" s="112">
        <f>(Q7-P7)*100</f>
        <v>14.452261464699379</v>
      </c>
      <c r="W7" s="1"/>
    </row>
    <row r="8" spans="1:23" ht="20.100000000000001" customHeight="1" x14ac:dyDescent="0.25">
      <c r="A8" s="35"/>
      <c r="B8" s="162" t="s">
        <v>73</v>
      </c>
      <c r="C8" s="22">
        <v>32620110</v>
      </c>
      <c r="D8" s="23">
        <v>34752906</v>
      </c>
      <c r="E8" s="23">
        <v>35348494</v>
      </c>
      <c r="F8" s="23">
        <v>37381333</v>
      </c>
      <c r="G8" s="226">
        <v>20886114</v>
      </c>
      <c r="H8" s="226">
        <v>18530316</v>
      </c>
      <c r="I8" s="180">
        <v>36136364</v>
      </c>
      <c r="K8" s="90">
        <f>C8/$C$7</f>
        <v>0.67885034521983378</v>
      </c>
      <c r="L8" s="29">
        <f>D8/$D$7</f>
        <v>0.6619145367418986</v>
      </c>
      <c r="M8" s="29">
        <f>E8/$E$7</f>
        <v>0.67539327236842095</v>
      </c>
      <c r="N8" s="29">
        <f>F8/$F$7</f>
        <v>0.67435483744397606</v>
      </c>
      <c r="O8" s="318">
        <f>G8/$G$7</f>
        <v>0.66362964927049906</v>
      </c>
      <c r="P8" s="318">
        <f t="shared" ref="P8:P15" si="2">H8/$H$7</f>
        <v>0.65643728335813556</v>
      </c>
      <c r="Q8" s="91">
        <f t="shared" ref="Q8:Q15" si="3">I8/$I$7</f>
        <v>0.66463885437838754</v>
      </c>
      <c r="S8" s="118">
        <f t="shared" si="1"/>
        <v>0.95012130392163852</v>
      </c>
      <c r="T8" s="119">
        <f t="shared" ref="T8:T33" si="4">(Q8-P8)*100</f>
        <v>0.82015710202519854</v>
      </c>
    </row>
    <row r="9" spans="1:23" ht="20.100000000000001" customHeight="1" x14ac:dyDescent="0.25">
      <c r="A9" s="35"/>
      <c r="B9" s="162" t="s">
        <v>74</v>
      </c>
      <c r="C9" s="22">
        <v>5996156</v>
      </c>
      <c r="D9" s="23">
        <v>7229535</v>
      </c>
      <c r="E9" s="23">
        <v>7753878</v>
      </c>
      <c r="F9" s="23">
        <v>8773924</v>
      </c>
      <c r="G9" s="226">
        <v>4661254</v>
      </c>
      <c r="H9" s="226">
        <v>4596072</v>
      </c>
      <c r="I9" s="180">
        <v>8279307</v>
      </c>
      <c r="K9" s="90">
        <f>C9/$C$7</f>
        <v>0.1247847591743859</v>
      </c>
      <c r="L9" s="29">
        <f>D9/$D$7</f>
        <v>0.13769594722191986</v>
      </c>
      <c r="M9" s="29">
        <f>E9/$E$7</f>
        <v>0.14815106510522083</v>
      </c>
      <c r="N9" s="29">
        <f>F9/$F$7</f>
        <v>0.15828055390014584</v>
      </c>
      <c r="O9" s="318">
        <f t="shared" ref="O9:O15" si="5">G9/$G$7</f>
        <v>0.14810540424995819</v>
      </c>
      <c r="P9" s="318">
        <f t="shared" si="2"/>
        <v>0.16281605871148624</v>
      </c>
      <c r="Q9" s="91">
        <f t="shared" si="3"/>
        <v>0.15227733259292398</v>
      </c>
      <c r="S9" s="164">
        <f t="shared" si="1"/>
        <v>0.80138757617374146</v>
      </c>
      <c r="T9" s="115">
        <f t="shared" si="4"/>
        <v>-1.0538726118562269</v>
      </c>
    </row>
    <row r="10" spans="1:23" ht="20.100000000000001" customHeight="1" x14ac:dyDescent="0.25">
      <c r="A10" s="35"/>
      <c r="B10" s="162" t="s">
        <v>81</v>
      </c>
      <c r="C10" s="22">
        <v>34002</v>
      </c>
      <c r="D10" s="23">
        <v>46873</v>
      </c>
      <c r="E10" s="23">
        <v>70780</v>
      </c>
      <c r="F10" s="23">
        <v>43940</v>
      </c>
      <c r="G10" s="226">
        <v>37473</v>
      </c>
      <c r="H10" s="226">
        <v>26994</v>
      </c>
      <c r="I10" s="180">
        <v>15529</v>
      </c>
      <c r="K10" s="90">
        <f>C10/$C$7</f>
        <v>7.0760857146603083E-4</v>
      </c>
      <c r="L10" s="29">
        <f>D10/$D$7</f>
        <v>8.9275757488317708E-4</v>
      </c>
      <c r="M10" s="29">
        <f>E10/$E$7</f>
        <v>1.3523726305917541E-3</v>
      </c>
      <c r="N10" s="29">
        <f>F10/$F$7</f>
        <v>7.9267241639800019E-4</v>
      </c>
      <c r="O10" s="318">
        <f t="shared" si="5"/>
        <v>1.1906568089742981E-3</v>
      </c>
      <c r="P10" s="318">
        <f t="shared" si="2"/>
        <v>9.5626367229622591E-4</v>
      </c>
      <c r="Q10" s="91">
        <f t="shared" si="3"/>
        <v>2.8561746748073441E-4</v>
      </c>
      <c r="S10" s="164">
        <f t="shared" si="1"/>
        <v>-0.42472401274357263</v>
      </c>
      <c r="T10" s="115">
        <f t="shared" si="4"/>
        <v>-6.7064620481549153E-2</v>
      </c>
      <c r="W10" s="1"/>
    </row>
    <row r="11" spans="1:23" ht="20.100000000000001" customHeight="1" x14ac:dyDescent="0.25">
      <c r="A11" s="35"/>
      <c r="B11" s="162" t="s">
        <v>75</v>
      </c>
      <c r="C11" s="22">
        <v>7107973</v>
      </c>
      <c r="D11" s="23">
        <v>7808527</v>
      </c>
      <c r="E11" s="23">
        <v>6734725</v>
      </c>
      <c r="F11" s="23">
        <v>6959733</v>
      </c>
      <c r="G11" s="226">
        <v>4458809</v>
      </c>
      <c r="H11" s="226">
        <v>3854525</v>
      </c>
      <c r="I11" s="180">
        <v>7580540</v>
      </c>
      <c r="K11" s="90">
        <f>C11/$C$7</f>
        <v>0.14792255221896117</v>
      </c>
      <c r="L11" s="29">
        <f>D11/$D$7</f>
        <v>0.14872360693639858</v>
      </c>
      <c r="M11" s="29">
        <f>E11/$E$7</f>
        <v>0.12867840865445113</v>
      </c>
      <c r="N11" s="29">
        <f>F11/$F$7</f>
        <v>0.12555276228026635</v>
      </c>
      <c r="O11" s="318">
        <f t="shared" si="5"/>
        <v>0.14167297242723778</v>
      </c>
      <c r="P11" s="318">
        <f t="shared" si="2"/>
        <v>0.1365467226590209</v>
      </c>
      <c r="Q11" s="91">
        <f t="shared" si="3"/>
        <v>0.13942524547211066</v>
      </c>
      <c r="S11" s="164">
        <f t="shared" si="1"/>
        <v>0.96665996458707626</v>
      </c>
      <c r="T11" s="115">
        <f t="shared" si="4"/>
        <v>0.28785228130897567</v>
      </c>
    </row>
    <row r="12" spans="1:23" ht="20.100000000000001" customHeight="1" x14ac:dyDescent="0.25">
      <c r="A12" s="35"/>
      <c r="B12" t="s">
        <v>76</v>
      </c>
      <c r="C12" s="22">
        <v>1961496</v>
      </c>
      <c r="D12" s="23">
        <v>2497849</v>
      </c>
      <c r="E12" s="23">
        <v>2289818</v>
      </c>
      <c r="F12" s="23">
        <v>1914368</v>
      </c>
      <c r="G12" s="226">
        <v>1185395</v>
      </c>
      <c r="H12" s="226">
        <v>997003</v>
      </c>
      <c r="I12" s="180">
        <v>1962886</v>
      </c>
      <c r="K12" s="90">
        <f>C12/$C$7</f>
        <v>4.0820286527155275E-2</v>
      </c>
      <c r="L12" s="29">
        <f>D12/$D$7</f>
        <v>4.7574800325653768E-2</v>
      </c>
      <c r="M12" s="29">
        <f>E12/$E$7</f>
        <v>4.3750878669629123E-2</v>
      </c>
      <c r="N12" s="29">
        <f>F12/$F$7</f>
        <v>3.4534972881998333E-2</v>
      </c>
      <c r="O12" s="318">
        <f t="shared" si="5"/>
        <v>3.766441512753417E-2</v>
      </c>
      <c r="P12" s="318">
        <f t="shared" si="2"/>
        <v>3.5318876419587843E-2</v>
      </c>
      <c r="Q12" s="91">
        <f t="shared" si="3"/>
        <v>3.6102423097004878E-2</v>
      </c>
      <c r="S12" s="164">
        <f t="shared" si="1"/>
        <v>0.96878645299963995</v>
      </c>
      <c r="T12" s="115">
        <f t="shared" si="4"/>
        <v>7.8354667741703521E-2</v>
      </c>
    </row>
    <row r="13" spans="1:23" ht="20.100000000000001" customHeight="1" x14ac:dyDescent="0.25">
      <c r="A13" s="35"/>
      <c r="B13" s="162" t="s">
        <v>95</v>
      </c>
      <c r="C13" s="22"/>
      <c r="D13" s="23"/>
      <c r="E13" s="23"/>
      <c r="F13" s="23">
        <v>0</v>
      </c>
      <c r="G13" s="226">
        <v>0</v>
      </c>
      <c r="H13" s="226">
        <v>6760</v>
      </c>
      <c r="I13" s="180">
        <v>5688</v>
      </c>
      <c r="K13" s="90">
        <f t="shared" ref="K13:K14" si="6">C13/$C$7</f>
        <v>0</v>
      </c>
      <c r="L13" s="29">
        <f t="shared" ref="L13:L14" si="7">D13/$D$7</f>
        <v>0</v>
      </c>
      <c r="M13" s="29">
        <f t="shared" ref="M13:M14" si="8">E13/$E$7</f>
        <v>0</v>
      </c>
      <c r="N13" s="29">
        <f t="shared" ref="N13:N14" si="9">F13/$F$7</f>
        <v>0</v>
      </c>
      <c r="O13" s="318">
        <f t="shared" si="5"/>
        <v>0</v>
      </c>
      <c r="P13" s="318">
        <f t="shared" si="2"/>
        <v>2.3947330609477984E-4</v>
      </c>
      <c r="Q13" s="91">
        <f t="shared" si="3"/>
        <v>1.0461666269756051E-4</v>
      </c>
      <c r="S13" s="164">
        <f t="shared" si="1"/>
        <v>-0.15857988165680473</v>
      </c>
      <c r="T13" s="115">
        <f t="shared" si="4"/>
        <v>-1.3485664339721933E-2</v>
      </c>
    </row>
    <row r="14" spans="1:23" ht="20.100000000000001" customHeight="1" x14ac:dyDescent="0.25">
      <c r="A14" s="35"/>
      <c r="B14" t="s">
        <v>77</v>
      </c>
      <c r="C14" s="22">
        <v>0</v>
      </c>
      <c r="D14" s="23">
        <v>0</v>
      </c>
      <c r="E14" s="23">
        <v>0</v>
      </c>
      <c r="F14" s="23">
        <v>1164</v>
      </c>
      <c r="G14" s="226">
        <v>537</v>
      </c>
      <c r="H14" s="226">
        <v>0</v>
      </c>
      <c r="I14" s="180">
        <v>0</v>
      </c>
      <c r="K14" s="90">
        <f t="shared" si="6"/>
        <v>0</v>
      </c>
      <c r="L14" s="29">
        <f t="shared" si="7"/>
        <v>0</v>
      </c>
      <c r="M14" s="29">
        <f t="shared" si="8"/>
        <v>0</v>
      </c>
      <c r="N14" s="29">
        <f t="shared" si="9"/>
        <v>2.0998422682914709E-5</v>
      </c>
      <c r="O14" s="318">
        <f t="shared" si="5"/>
        <v>1.7062490497670272E-5</v>
      </c>
      <c r="P14" s="318">
        <f t="shared" si="2"/>
        <v>0</v>
      </c>
      <c r="Q14" s="91">
        <f t="shared" si="3"/>
        <v>0</v>
      </c>
      <c r="S14" s="164"/>
      <c r="T14" s="115">
        <f t="shared" si="4"/>
        <v>0</v>
      </c>
      <c r="W14" s="1"/>
    </row>
    <row r="15" spans="1:23" ht="20.100000000000001" customHeight="1" thickBot="1" x14ac:dyDescent="0.3">
      <c r="A15" s="35"/>
      <c r="B15" t="s">
        <v>79</v>
      </c>
      <c r="C15" s="22">
        <v>332253</v>
      </c>
      <c r="D15" s="23">
        <v>167925</v>
      </c>
      <c r="E15" s="23">
        <v>139951</v>
      </c>
      <c r="F15" s="23">
        <v>358273</v>
      </c>
      <c r="G15" s="226">
        <v>242963</v>
      </c>
      <c r="H15" s="226">
        <v>216946</v>
      </c>
      <c r="I15" s="180">
        <v>389610</v>
      </c>
      <c r="K15" s="90">
        <f>C15/$C$7</f>
        <v>6.9144482881978459E-3</v>
      </c>
      <c r="L15" s="29">
        <f>D15/$D$7</f>
        <v>3.1983511992459946E-3</v>
      </c>
      <c r="M15" s="29">
        <f>E15/$E$7</f>
        <v>2.6740025716861624E-3</v>
      </c>
      <c r="N15" s="29">
        <f>F15/$F$7</f>
        <v>6.4632026545325613E-3</v>
      </c>
      <c r="O15" s="318">
        <f t="shared" si="5"/>
        <v>7.7198396252988119E-3</v>
      </c>
      <c r="P15" s="318">
        <f t="shared" si="2"/>
        <v>7.6853218733784184E-3</v>
      </c>
      <c r="Q15" s="91">
        <f t="shared" si="3"/>
        <v>7.1659103293946116E-3</v>
      </c>
      <c r="S15" s="164">
        <f t="shared" si="1"/>
        <v>0.79588469019940444</v>
      </c>
      <c r="T15" s="117">
        <f t="shared" si="4"/>
        <v>-5.1941154398380679E-2</v>
      </c>
    </row>
    <row r="16" spans="1:23" ht="20.100000000000001" customHeight="1" thickBot="1" x14ac:dyDescent="0.3">
      <c r="A16" s="17" t="s">
        <v>41</v>
      </c>
      <c r="B16" s="18"/>
      <c r="C16" s="24">
        <v>99111299</v>
      </c>
      <c r="D16" s="25">
        <v>102528037</v>
      </c>
      <c r="E16" s="25">
        <v>96652690</v>
      </c>
      <c r="F16" s="25">
        <v>98257556</v>
      </c>
      <c r="G16" s="312">
        <v>108015903</v>
      </c>
      <c r="H16" s="312">
        <v>108923312</v>
      </c>
      <c r="I16" s="179">
        <v>100820780</v>
      </c>
      <c r="J16" s="1"/>
      <c r="K16" s="155">
        <f t="shared" ref="K16:Q16" si="10">C16/C25</f>
        <v>0.67347841756920779</v>
      </c>
      <c r="L16" s="32">
        <f t="shared" si="10"/>
        <v>0.6613361573415989</v>
      </c>
      <c r="M16" s="32">
        <f t="shared" si="10"/>
        <v>0.64871784704210611</v>
      </c>
      <c r="N16" s="32">
        <f t="shared" si="10"/>
        <v>0.63932181636639629</v>
      </c>
      <c r="O16" s="32">
        <f t="shared" si="10"/>
        <v>0.77437167413318697</v>
      </c>
      <c r="P16" s="317">
        <f t="shared" si="10"/>
        <v>0.79417995494747984</v>
      </c>
      <c r="Q16" s="245">
        <f t="shared" si="10"/>
        <v>0.64965734030048605</v>
      </c>
      <c r="R16" s="1"/>
      <c r="S16" s="78">
        <f t="shared" ref="S16:S33" si="11">(I16-H16)/H16</f>
        <v>-7.4387491999876029E-2</v>
      </c>
      <c r="T16" s="112">
        <f t="shared" si="4"/>
        <v>-14.452261464699379</v>
      </c>
      <c r="W16" s="37"/>
    </row>
    <row r="17" spans="1:23" ht="20.100000000000001" customHeight="1" x14ac:dyDescent="0.25">
      <c r="A17" s="35"/>
      <c r="B17" t="s">
        <v>73</v>
      </c>
      <c r="C17" s="22">
        <v>51767055</v>
      </c>
      <c r="D17" s="23">
        <v>55509298</v>
      </c>
      <c r="E17" s="23">
        <v>53008030</v>
      </c>
      <c r="F17" s="23">
        <v>56583532</v>
      </c>
      <c r="G17" s="226">
        <v>63620739</v>
      </c>
      <c r="H17" s="226">
        <v>63137352</v>
      </c>
      <c r="I17" s="180">
        <v>57762938</v>
      </c>
      <c r="K17" s="90">
        <f t="shared" ref="K17:K24" si="12">C17/$C$16</f>
        <v>0.5223123450334356</v>
      </c>
      <c r="L17" s="29">
        <f t="shared" ref="L17:L24" si="13">D17/$D$16</f>
        <v>0.54140603511213226</v>
      </c>
      <c r="M17" s="29">
        <f t="shared" ref="M17:M24" si="14">E17/$E$16</f>
        <v>0.54843822763753391</v>
      </c>
      <c r="N17" s="29">
        <f t="shared" ref="N17:N24" si="15">F17/$F$16</f>
        <v>0.57586952396821267</v>
      </c>
      <c r="O17" s="318">
        <f>G17/$G$16</f>
        <v>0.58899418727259079</v>
      </c>
      <c r="P17" s="318">
        <f t="shared" ref="P17:P24" si="16">H17/$H$16</f>
        <v>0.57964957951333684</v>
      </c>
      <c r="Q17" s="91">
        <f t="shared" ref="Q17:Q24" si="17">I17/$I$16</f>
        <v>0.5729269105039656</v>
      </c>
      <c r="S17" s="118">
        <f t="shared" si="11"/>
        <v>-8.5122575302176123E-2</v>
      </c>
      <c r="T17" s="119">
        <f t="shared" si="4"/>
        <v>-0.67226690093712405</v>
      </c>
      <c r="W17" s="2"/>
    </row>
    <row r="18" spans="1:23" ht="20.100000000000001" customHeight="1" x14ac:dyDescent="0.25">
      <c r="A18" s="35"/>
      <c r="B18" t="s">
        <v>74</v>
      </c>
      <c r="C18" s="22">
        <v>56768</v>
      </c>
      <c r="D18" s="23">
        <v>44015</v>
      </c>
      <c r="E18" s="23">
        <v>22043</v>
      </c>
      <c r="F18" s="23">
        <v>50944</v>
      </c>
      <c r="G18" s="226">
        <v>44165</v>
      </c>
      <c r="H18" s="226">
        <v>23703</v>
      </c>
      <c r="I18" s="180">
        <v>293466</v>
      </c>
      <c r="K18" s="90">
        <f t="shared" si="12"/>
        <v>5.7277021462507521E-4</v>
      </c>
      <c r="L18" s="29">
        <f t="shared" si="13"/>
        <v>4.2929720774815964E-4</v>
      </c>
      <c r="M18" s="29">
        <f t="shared" si="14"/>
        <v>2.2806400939280635E-4</v>
      </c>
      <c r="N18" s="29">
        <f t="shared" si="15"/>
        <v>5.1847412121669304E-4</v>
      </c>
      <c r="O18" s="318">
        <f t="shared" ref="O18:O24" si="18">G18/$G$16</f>
        <v>4.0887497834462394E-4</v>
      </c>
      <c r="P18" s="318">
        <f t="shared" si="16"/>
        <v>2.1761181848748779E-4</v>
      </c>
      <c r="Q18" s="91">
        <f t="shared" si="17"/>
        <v>2.910768990281567E-3</v>
      </c>
      <c r="S18" s="164">
        <f t="shared" si="11"/>
        <v>11.38096443488166</v>
      </c>
      <c r="T18" s="115">
        <f t="shared" si="4"/>
        <v>0.26931571717940794</v>
      </c>
      <c r="W18" s="2"/>
    </row>
    <row r="19" spans="1:23" ht="20.100000000000001" customHeight="1" x14ac:dyDescent="0.25">
      <c r="A19" s="35"/>
      <c r="B19" t="s">
        <v>81</v>
      </c>
      <c r="C19" s="22">
        <v>0</v>
      </c>
      <c r="D19" s="23">
        <v>0</v>
      </c>
      <c r="E19" s="23">
        <v>0</v>
      </c>
      <c r="F19" s="23">
        <v>194</v>
      </c>
      <c r="G19" s="226">
        <v>2165</v>
      </c>
      <c r="H19" s="226">
        <v>142</v>
      </c>
      <c r="I19" s="180">
        <v>0</v>
      </c>
      <c r="K19" s="90">
        <f t="shared" si="12"/>
        <v>0</v>
      </c>
      <c r="L19" s="29">
        <f t="shared" si="13"/>
        <v>0</v>
      </c>
      <c r="M19" s="29">
        <f t="shared" si="14"/>
        <v>0</v>
      </c>
      <c r="N19" s="29">
        <f t="shared" si="15"/>
        <v>1.974402864243845E-6</v>
      </c>
      <c r="O19" s="318">
        <f t="shared" si="18"/>
        <v>2.0043344913757746E-5</v>
      </c>
      <c r="P19" s="318">
        <f t="shared" si="16"/>
        <v>1.3036695028149713E-6</v>
      </c>
      <c r="Q19" s="91">
        <f t="shared" si="17"/>
        <v>0</v>
      </c>
      <c r="S19" s="164">
        <f t="shared" si="11"/>
        <v>-1</v>
      </c>
      <c r="T19" s="115">
        <f t="shared" si="4"/>
        <v>-1.3036695028149713E-4</v>
      </c>
      <c r="W19" s="37"/>
    </row>
    <row r="20" spans="1:23" ht="20.100000000000001" customHeight="1" x14ac:dyDescent="0.25">
      <c r="A20" s="35"/>
      <c r="B20" t="s">
        <v>75</v>
      </c>
      <c r="C20" s="22">
        <v>17693535</v>
      </c>
      <c r="D20" s="23">
        <v>18328384</v>
      </c>
      <c r="E20" s="23">
        <v>17414147</v>
      </c>
      <c r="F20" s="23">
        <v>16488232</v>
      </c>
      <c r="G20" s="226">
        <v>17250434</v>
      </c>
      <c r="H20" s="226">
        <v>17919187</v>
      </c>
      <c r="I20" s="180">
        <v>16837620</v>
      </c>
      <c r="K20" s="90">
        <f t="shared" si="12"/>
        <v>0.17852187569451591</v>
      </c>
      <c r="L20" s="29">
        <f t="shared" si="13"/>
        <v>0.1787646046515062</v>
      </c>
      <c r="M20" s="29">
        <f t="shared" si="14"/>
        <v>0.18017239871958038</v>
      </c>
      <c r="N20" s="29">
        <f t="shared" si="15"/>
        <v>0.16780624993359289</v>
      </c>
      <c r="O20" s="318">
        <f t="shared" si="18"/>
        <v>0.15970272451455597</v>
      </c>
      <c r="P20" s="318">
        <f t="shared" si="16"/>
        <v>0.16451195497984858</v>
      </c>
      <c r="Q20" s="91">
        <f t="shared" si="17"/>
        <v>0.16700545264577402</v>
      </c>
      <c r="S20" s="164">
        <f t="shared" si="11"/>
        <v>-6.0358039681152942E-2</v>
      </c>
      <c r="T20" s="115">
        <f t="shared" si="4"/>
        <v>0.24934976659254371</v>
      </c>
      <c r="W20" s="2"/>
    </row>
    <row r="21" spans="1:23" ht="20.100000000000001" customHeight="1" x14ac:dyDescent="0.25">
      <c r="A21" s="35"/>
      <c r="B21" t="s">
        <v>76</v>
      </c>
      <c r="C21" s="22">
        <v>3892493</v>
      </c>
      <c r="D21" s="23">
        <v>4365663</v>
      </c>
      <c r="E21" s="23">
        <v>3695987</v>
      </c>
      <c r="F21" s="23">
        <v>3292943</v>
      </c>
      <c r="G21" s="226">
        <v>3812079</v>
      </c>
      <c r="H21" s="226">
        <v>4102757</v>
      </c>
      <c r="I21" s="180">
        <v>3617074</v>
      </c>
      <c r="K21" s="90">
        <f t="shared" si="12"/>
        <v>3.9273958058001039E-2</v>
      </c>
      <c r="L21" s="29">
        <f t="shared" si="13"/>
        <v>4.2580187115062E-2</v>
      </c>
      <c r="M21" s="29">
        <f t="shared" si="14"/>
        <v>3.823987723466362E-2</v>
      </c>
      <c r="N21" s="29">
        <f t="shared" si="15"/>
        <v>3.3513381912328451E-2</v>
      </c>
      <c r="O21" s="318">
        <f t="shared" si="18"/>
        <v>3.5291831055654831E-2</v>
      </c>
      <c r="P21" s="318">
        <f t="shared" si="16"/>
        <v>3.7666473087046785E-2</v>
      </c>
      <c r="Q21" s="91">
        <f t="shared" si="17"/>
        <v>3.5876274712415439E-2</v>
      </c>
      <c r="S21" s="164">
        <f t="shared" si="11"/>
        <v>-0.11837966518611753</v>
      </c>
      <c r="T21" s="115">
        <f t="shared" si="4"/>
        <v>-0.17901983746313466</v>
      </c>
      <c r="W21" s="2"/>
    </row>
    <row r="22" spans="1:23" ht="20.100000000000001" customHeight="1" x14ac:dyDescent="0.25">
      <c r="A22" s="35"/>
      <c r="B22" t="s">
        <v>95</v>
      </c>
      <c r="C22" s="22"/>
      <c r="D22" s="23"/>
      <c r="E22" s="23"/>
      <c r="F22" s="23">
        <v>0</v>
      </c>
      <c r="G22" s="226">
        <v>0</v>
      </c>
      <c r="H22" s="226">
        <v>14358</v>
      </c>
      <c r="I22" s="180">
        <v>18889</v>
      </c>
      <c r="K22" s="90">
        <f t="shared" si="12"/>
        <v>0</v>
      </c>
      <c r="L22" s="29">
        <f t="shared" si="13"/>
        <v>0</v>
      </c>
      <c r="M22" s="29">
        <f t="shared" si="14"/>
        <v>0</v>
      </c>
      <c r="N22" s="29">
        <f t="shared" si="15"/>
        <v>0</v>
      </c>
      <c r="O22" s="318">
        <f t="shared" si="18"/>
        <v>0</v>
      </c>
      <c r="P22" s="318">
        <f t="shared" ref="P22" si="19">H22/$H$16</f>
        <v>1.3181751212265746E-4</v>
      </c>
      <c r="Q22" s="91">
        <f t="shared" ref="Q22" si="20">I22/$I$16</f>
        <v>1.8735225020080187E-4</v>
      </c>
      <c r="S22" s="164">
        <f t="shared" si="11"/>
        <v>0.31557319960997354</v>
      </c>
      <c r="T22" s="115">
        <f t="shared" ref="T22" si="21">(Q22-P22)*100</f>
        <v>5.553473807814441E-3</v>
      </c>
      <c r="W22" s="2"/>
    </row>
    <row r="23" spans="1:23" ht="20.100000000000001" customHeight="1" x14ac:dyDescent="0.25">
      <c r="A23" s="35"/>
      <c r="B23" t="s">
        <v>77</v>
      </c>
      <c r="C23" s="22">
        <v>0</v>
      </c>
      <c r="D23" s="23">
        <v>0</v>
      </c>
      <c r="E23" s="23">
        <v>266</v>
      </c>
      <c r="F23" s="23">
        <v>221</v>
      </c>
      <c r="G23" s="226">
        <v>290</v>
      </c>
      <c r="H23" s="226">
        <v>1021</v>
      </c>
      <c r="I23" s="180">
        <v>1182</v>
      </c>
      <c r="K23" s="90">
        <f t="shared" si="12"/>
        <v>0</v>
      </c>
      <c r="L23" s="29">
        <f t="shared" si="13"/>
        <v>0</v>
      </c>
      <c r="M23" s="29">
        <f t="shared" si="14"/>
        <v>2.7521220568201463E-6</v>
      </c>
      <c r="N23" s="29">
        <f t="shared" si="15"/>
        <v>2.2491908917416998E-6</v>
      </c>
      <c r="O23" s="318">
        <f t="shared" si="18"/>
        <v>2.6847898498797903E-6</v>
      </c>
      <c r="P23" s="318">
        <f t="shared" si="16"/>
        <v>9.3735673406625763E-6</v>
      </c>
      <c r="Q23" s="91">
        <f t="shared" si="17"/>
        <v>1.1723773610955995E-5</v>
      </c>
      <c r="S23" s="164">
        <f t="shared" si="11"/>
        <v>0.15768854064642507</v>
      </c>
      <c r="T23" s="115">
        <f t="shared" si="4"/>
        <v>2.350206270293419E-4</v>
      </c>
      <c r="W23" s="37"/>
    </row>
    <row r="24" spans="1:23" ht="20.100000000000001" customHeight="1" thickBot="1" x14ac:dyDescent="0.3">
      <c r="A24" s="35"/>
      <c r="B24" t="s">
        <v>79</v>
      </c>
      <c r="C24" s="45">
        <v>25701448</v>
      </c>
      <c r="D24" s="46">
        <v>24280677</v>
      </c>
      <c r="E24" s="46">
        <v>22512217</v>
      </c>
      <c r="F24" s="23">
        <v>21841490</v>
      </c>
      <c r="G24" s="226">
        <v>23286031</v>
      </c>
      <c r="H24" s="226">
        <v>23724792</v>
      </c>
      <c r="I24" s="180">
        <v>22289611</v>
      </c>
      <c r="K24" s="90">
        <f t="shared" si="12"/>
        <v>0.25931905099942237</v>
      </c>
      <c r="L24" s="29">
        <f t="shared" si="13"/>
        <v>0.23681987591355133</v>
      </c>
      <c r="M24" s="29">
        <f t="shared" si="14"/>
        <v>0.23291868027677243</v>
      </c>
      <c r="N24" s="29">
        <f t="shared" si="15"/>
        <v>0.22228814647089329</v>
      </c>
      <c r="O24" s="318">
        <f t="shared" si="18"/>
        <v>0.21557965404409016</v>
      </c>
      <c r="P24" s="318">
        <f t="shared" si="16"/>
        <v>0.21781188585231415</v>
      </c>
      <c r="Q24" s="91">
        <f t="shared" si="17"/>
        <v>0.22108151712375168</v>
      </c>
      <c r="S24" s="120">
        <f t="shared" si="11"/>
        <v>-6.0492880190477542E-2</v>
      </c>
      <c r="T24" s="117">
        <f t="shared" si="4"/>
        <v>0.32696312714375342</v>
      </c>
    </row>
    <row r="25" spans="1:23" ht="20.100000000000001" customHeight="1" thickBot="1" x14ac:dyDescent="0.3">
      <c r="A25" s="87" t="s">
        <v>27</v>
      </c>
      <c r="B25" s="111"/>
      <c r="C25" s="161">
        <f t="shared" ref="C25:F25" si="22">C7+C16</f>
        <v>147163289</v>
      </c>
      <c r="D25" s="96">
        <f t="shared" si="22"/>
        <v>155031652</v>
      </c>
      <c r="E25" s="96">
        <f t="shared" si="22"/>
        <v>148990336</v>
      </c>
      <c r="F25" s="96">
        <f t="shared" si="22"/>
        <v>153690291</v>
      </c>
      <c r="G25" s="189">
        <v>139488448</v>
      </c>
      <c r="H25" s="189">
        <v>137151928</v>
      </c>
      <c r="I25" s="186">
        <v>155190704</v>
      </c>
      <c r="K25" s="165">
        <f t="shared" ref="K25:Q25" si="23">K7+K16</f>
        <v>1</v>
      </c>
      <c r="L25" s="168">
        <f t="shared" si="23"/>
        <v>1</v>
      </c>
      <c r="M25" s="168">
        <f t="shared" si="23"/>
        <v>1</v>
      </c>
      <c r="N25" s="168">
        <f t="shared" si="23"/>
        <v>1</v>
      </c>
      <c r="O25" s="168">
        <f t="shared" si="23"/>
        <v>1</v>
      </c>
      <c r="P25" s="190">
        <f t="shared" si="23"/>
        <v>1</v>
      </c>
      <c r="Q25" s="191">
        <f t="shared" si="23"/>
        <v>1</v>
      </c>
      <c r="S25" s="249">
        <f t="shared" si="11"/>
        <v>0.13152404244729246</v>
      </c>
      <c r="T25" s="248">
        <f t="shared" si="4"/>
        <v>0</v>
      </c>
      <c r="W25" s="1"/>
    </row>
    <row r="26" spans="1:23" ht="20.100000000000001" customHeight="1" x14ac:dyDescent="0.25">
      <c r="A26" s="35"/>
      <c r="B26" t="s">
        <v>73</v>
      </c>
      <c r="C26" s="22">
        <f t="shared" ref="C26:E33" si="24">C8+C17</f>
        <v>84387165</v>
      </c>
      <c r="D26" s="23">
        <f t="shared" si="24"/>
        <v>90262204</v>
      </c>
      <c r="E26" s="23">
        <f t="shared" si="24"/>
        <v>88356524</v>
      </c>
      <c r="F26" s="23">
        <f t="shared" ref="F26:G26" si="25">F8+F17</f>
        <v>93964865</v>
      </c>
      <c r="G26" s="23">
        <f t="shared" si="25"/>
        <v>84506853</v>
      </c>
      <c r="H26" s="226">
        <f t="shared" ref="H26:I33" si="26">H8+H17</f>
        <v>81667668</v>
      </c>
      <c r="I26" s="180">
        <f t="shared" si="26"/>
        <v>93899302</v>
      </c>
      <c r="J26" s="2"/>
      <c r="K26" s="90">
        <f t="shared" ref="K26:K33" si="27">C26/$C$25</f>
        <v>0.57342538056484993</v>
      </c>
      <c r="L26" s="29">
        <f t="shared" ref="L26:L33" si="28">D26/$D$25</f>
        <v>0.58221790734707513</v>
      </c>
      <c r="M26" s="29">
        <f t="shared" ref="M26:M33" si="29">E26/$E$25</f>
        <v>0.59303526907946569</v>
      </c>
      <c r="N26" s="29">
        <f t="shared" ref="N26:N33" si="30">F26/$F$25</f>
        <v>0.6113910279472371</v>
      </c>
      <c r="O26" s="318">
        <f>G26/$G$25</f>
        <v>0.60583406161347497</v>
      </c>
      <c r="P26" s="318">
        <f t="shared" ref="P26:P33" si="31">H26/$H$25</f>
        <v>0.59545402817815296</v>
      </c>
      <c r="Q26" s="91">
        <f t="shared" ref="Q26:Q33" si="32">I26/$I$25</f>
        <v>0.60505751684714315</v>
      </c>
      <c r="S26" s="118">
        <f t="shared" si="11"/>
        <v>0.14977327380034899</v>
      </c>
      <c r="T26" s="119">
        <f t="shared" si="4"/>
        <v>0.96034886689901899</v>
      </c>
    </row>
    <row r="27" spans="1:23" ht="20.100000000000001" customHeight="1" x14ac:dyDescent="0.25">
      <c r="A27" s="35"/>
      <c r="B27" t="s">
        <v>74</v>
      </c>
      <c r="C27" s="22">
        <f t="shared" si="24"/>
        <v>6052924</v>
      </c>
      <c r="D27" s="23">
        <f t="shared" si="24"/>
        <v>7273550</v>
      </c>
      <c r="E27" s="23">
        <f t="shared" si="24"/>
        <v>7775921</v>
      </c>
      <c r="F27" s="23">
        <f t="shared" ref="F27:G27" si="33">F9+F18</f>
        <v>8824868</v>
      </c>
      <c r="G27" s="23">
        <f t="shared" si="33"/>
        <v>4705419</v>
      </c>
      <c r="H27" s="226">
        <f t="shared" si="26"/>
        <v>4619775</v>
      </c>
      <c r="I27" s="180">
        <f t="shared" si="26"/>
        <v>8572773</v>
      </c>
      <c r="J27" s="2"/>
      <c r="K27" s="90">
        <f t="shared" si="27"/>
        <v>4.1130665406642279E-2</v>
      </c>
      <c r="L27" s="29">
        <f t="shared" si="28"/>
        <v>4.691654837039342E-2</v>
      </c>
      <c r="M27" s="29">
        <f t="shared" si="29"/>
        <v>5.2190774306328166E-2</v>
      </c>
      <c r="N27" s="29">
        <f t="shared" si="30"/>
        <v>5.7419814502140544E-2</v>
      </c>
      <c r="O27" s="318">
        <f t="shared" ref="O27:O33" si="34">G27/$G$25</f>
        <v>3.3733395614237528E-2</v>
      </c>
      <c r="P27" s="318">
        <f t="shared" si="31"/>
        <v>3.3683631483474294E-2</v>
      </c>
      <c r="Q27" s="91">
        <f t="shared" si="32"/>
        <v>5.5240248153007925E-2</v>
      </c>
      <c r="S27" s="164">
        <f t="shared" si="11"/>
        <v>0.85566894491614853</v>
      </c>
      <c r="T27" s="115">
        <f t="shared" si="4"/>
        <v>2.155661666953363</v>
      </c>
    </row>
    <row r="28" spans="1:23" ht="20.100000000000001" customHeight="1" x14ac:dyDescent="0.25">
      <c r="A28" s="35"/>
      <c r="B28" t="s">
        <v>81</v>
      </c>
      <c r="C28" s="22">
        <f t="shared" si="24"/>
        <v>34002</v>
      </c>
      <c r="D28" s="23">
        <f t="shared" si="24"/>
        <v>46873</v>
      </c>
      <c r="E28" s="23">
        <f t="shared" si="24"/>
        <v>70780</v>
      </c>
      <c r="F28" s="23">
        <f t="shared" ref="F28:G28" si="35">F10+F19</f>
        <v>44134</v>
      </c>
      <c r="G28" s="23">
        <f t="shared" si="35"/>
        <v>39638</v>
      </c>
      <c r="H28" s="226">
        <f t="shared" si="26"/>
        <v>27136</v>
      </c>
      <c r="I28" s="180">
        <f t="shared" si="26"/>
        <v>15529</v>
      </c>
      <c r="J28" s="2"/>
      <c r="K28" s="90">
        <f t="shared" si="27"/>
        <v>2.3104947049668072E-4</v>
      </c>
      <c r="L28" s="29">
        <f t="shared" si="28"/>
        <v>3.0234471087233205E-4</v>
      </c>
      <c r="M28" s="29">
        <f t="shared" si="29"/>
        <v>4.7506436927560188E-4</v>
      </c>
      <c r="N28" s="29">
        <f t="shared" si="30"/>
        <v>2.8716192618829774E-4</v>
      </c>
      <c r="O28" s="318">
        <f t="shared" si="34"/>
        <v>2.8416690104688812E-4</v>
      </c>
      <c r="P28" s="318">
        <f t="shared" si="31"/>
        <v>1.9785358030110958E-4</v>
      </c>
      <c r="Q28" s="91">
        <f t="shared" si="32"/>
        <v>1.0006398321383993E-4</v>
      </c>
      <c r="S28" s="164">
        <f t="shared" si="11"/>
        <v>-0.427734375</v>
      </c>
      <c r="T28" s="115">
        <f t="shared" si="4"/>
        <v>-9.7789597087269645E-3</v>
      </c>
      <c r="W28" s="1"/>
    </row>
    <row r="29" spans="1:23" ht="20.100000000000001" customHeight="1" x14ac:dyDescent="0.25">
      <c r="A29" s="35"/>
      <c r="B29" t="s">
        <v>75</v>
      </c>
      <c r="C29" s="22">
        <f t="shared" si="24"/>
        <v>24801508</v>
      </c>
      <c r="D29" s="23">
        <f t="shared" si="24"/>
        <v>26136911</v>
      </c>
      <c r="E29" s="23">
        <f t="shared" si="24"/>
        <v>24148872</v>
      </c>
      <c r="F29" s="23">
        <f t="shared" ref="F29:G29" si="36">F11+F20</f>
        <v>23447965</v>
      </c>
      <c r="G29" s="23">
        <f t="shared" si="36"/>
        <v>21709243</v>
      </c>
      <c r="H29" s="226">
        <f t="shared" si="26"/>
        <v>21773712</v>
      </c>
      <c r="I29" s="180">
        <f t="shared" si="26"/>
        <v>24418160</v>
      </c>
      <c r="J29" s="2"/>
      <c r="K29" s="90">
        <f t="shared" si="27"/>
        <v>0.16853053617196609</v>
      </c>
      <c r="L29" s="29">
        <f t="shared" si="28"/>
        <v>0.16859080492801559</v>
      </c>
      <c r="M29" s="29">
        <f t="shared" si="29"/>
        <v>0.16208347902510939</v>
      </c>
      <c r="N29" s="29">
        <f t="shared" si="30"/>
        <v>0.15256633875460618</v>
      </c>
      <c r="O29" s="318">
        <f t="shared" si="34"/>
        <v>0.1556347017353007</v>
      </c>
      <c r="P29" s="318">
        <f t="shared" si="31"/>
        <v>0.15875614960367163</v>
      </c>
      <c r="Q29" s="91">
        <f t="shared" si="32"/>
        <v>0.15734292950948917</v>
      </c>
      <c r="S29" s="164">
        <f t="shared" si="11"/>
        <v>0.12145140892834441</v>
      </c>
      <c r="T29" s="115">
        <f t="shared" si="4"/>
        <v>-0.14132200941824602</v>
      </c>
    </row>
    <row r="30" spans="1:23" ht="20.100000000000001" customHeight="1" x14ac:dyDescent="0.25">
      <c r="A30" s="35"/>
      <c r="B30" t="s">
        <v>76</v>
      </c>
      <c r="C30" s="22">
        <f t="shared" si="24"/>
        <v>5853989</v>
      </c>
      <c r="D30" s="23">
        <f t="shared" si="24"/>
        <v>6863512</v>
      </c>
      <c r="E30" s="23">
        <f t="shared" si="24"/>
        <v>5985805</v>
      </c>
      <c r="F30" s="23">
        <f t="shared" ref="F30:G31" si="37">F12+F21</f>
        <v>5207311</v>
      </c>
      <c r="G30" s="23">
        <f t="shared" si="37"/>
        <v>4997474</v>
      </c>
      <c r="H30" s="226">
        <f t="shared" si="26"/>
        <v>5099760</v>
      </c>
      <c r="I30" s="180">
        <f t="shared" si="26"/>
        <v>5579960</v>
      </c>
      <c r="J30" s="2"/>
      <c r="K30" s="90">
        <f t="shared" si="27"/>
        <v>3.9778867676707061E-2</v>
      </c>
      <c r="L30" s="29">
        <f t="shared" si="28"/>
        <v>4.4271682017553424E-2</v>
      </c>
      <c r="M30" s="29">
        <f t="shared" si="29"/>
        <v>4.0175793683692347E-2</v>
      </c>
      <c r="N30" s="29">
        <f t="shared" si="30"/>
        <v>3.3881847487685475E-2</v>
      </c>
      <c r="O30" s="318">
        <f t="shared" si="34"/>
        <v>3.5827153227771233E-2</v>
      </c>
      <c r="P30" s="318">
        <f t="shared" si="31"/>
        <v>3.7183290635185239E-2</v>
      </c>
      <c r="Q30" s="91">
        <f t="shared" si="32"/>
        <v>3.5955504138959253E-2</v>
      </c>
      <c r="S30" s="164">
        <f t="shared" si="11"/>
        <v>9.4161293864809328E-2</v>
      </c>
      <c r="T30" s="115">
        <f t="shared" si="4"/>
        <v>-0.12277864962259855</v>
      </c>
    </row>
    <row r="31" spans="1:23" ht="20.100000000000001" customHeight="1" x14ac:dyDescent="0.25">
      <c r="A31" s="35"/>
      <c r="B31" t="s">
        <v>95</v>
      </c>
      <c r="C31" s="22">
        <f t="shared" si="24"/>
        <v>0</v>
      </c>
      <c r="D31" s="23">
        <f t="shared" si="24"/>
        <v>0</v>
      </c>
      <c r="E31" s="23">
        <f t="shared" si="24"/>
        <v>0</v>
      </c>
      <c r="F31" s="23">
        <f t="shared" si="37"/>
        <v>0</v>
      </c>
      <c r="G31" s="23">
        <f t="shared" si="37"/>
        <v>0</v>
      </c>
      <c r="H31" s="226">
        <f t="shared" si="26"/>
        <v>21118</v>
      </c>
      <c r="I31" s="180">
        <f t="shared" si="26"/>
        <v>24577</v>
      </c>
      <c r="J31" s="2"/>
      <c r="K31" s="90">
        <f t="shared" si="27"/>
        <v>0</v>
      </c>
      <c r="L31" s="29">
        <f t="shared" si="28"/>
        <v>0</v>
      </c>
      <c r="M31" s="29">
        <f t="shared" si="29"/>
        <v>0</v>
      </c>
      <c r="N31" s="29">
        <f t="shared" si="30"/>
        <v>0</v>
      </c>
      <c r="O31" s="318">
        <f t="shared" si="34"/>
        <v>0</v>
      </c>
      <c r="P31" s="318">
        <f t="shared" ref="P31" si="38">H31/$H$25</f>
        <v>1.539752324881645E-4</v>
      </c>
      <c r="Q31" s="91">
        <f t="shared" ref="Q31" si="39">I31/$I$25</f>
        <v>1.5836644442311442E-4</v>
      </c>
      <c r="S31" s="164">
        <f t="shared" si="11"/>
        <v>0.1637939198787764</v>
      </c>
      <c r="T31" s="115">
        <f t="shared" ref="T31" si="40">(Q31-P31)*100</f>
        <v>4.3912119349499151E-4</v>
      </c>
    </row>
    <row r="32" spans="1:23" ht="20.100000000000001" customHeight="1" x14ac:dyDescent="0.25">
      <c r="A32" s="35"/>
      <c r="B32" t="s">
        <v>77</v>
      </c>
      <c r="C32" s="22">
        <f t="shared" si="24"/>
        <v>0</v>
      </c>
      <c r="D32" s="23">
        <f t="shared" si="24"/>
        <v>0</v>
      </c>
      <c r="E32" s="23">
        <f t="shared" si="24"/>
        <v>266</v>
      </c>
      <c r="F32" s="23">
        <f t="shared" ref="F32:G32" si="41">F14+F23</f>
        <v>1385</v>
      </c>
      <c r="G32" s="23">
        <f t="shared" si="41"/>
        <v>827</v>
      </c>
      <c r="H32" s="226">
        <f t="shared" si="26"/>
        <v>1021</v>
      </c>
      <c r="I32" s="180">
        <f t="shared" si="26"/>
        <v>1182</v>
      </c>
      <c r="J32" s="2"/>
      <c r="K32" s="90">
        <f t="shared" si="27"/>
        <v>0</v>
      </c>
      <c r="L32" s="29">
        <f t="shared" si="28"/>
        <v>0</v>
      </c>
      <c r="M32" s="29">
        <f t="shared" si="29"/>
        <v>1.7853506954974583E-6</v>
      </c>
      <c r="N32" s="29">
        <f t="shared" si="30"/>
        <v>9.0116297587073987E-6</v>
      </c>
      <c r="O32" s="318">
        <f t="shared" si="34"/>
        <v>5.9288063768549495E-6</v>
      </c>
      <c r="P32" s="318">
        <f t="shared" si="31"/>
        <v>7.4442992883045727E-6</v>
      </c>
      <c r="Q32" s="91">
        <f t="shared" si="32"/>
        <v>7.6164355823786967E-6</v>
      </c>
      <c r="S32" s="164">
        <f t="shared" si="11"/>
        <v>0.15768854064642507</v>
      </c>
      <c r="T32" s="115">
        <f t="shared" si="4"/>
        <v>1.7213629407412402E-5</v>
      </c>
      <c r="W32" s="1"/>
    </row>
    <row r="33" spans="1:20" ht="20.100000000000001" customHeight="1" thickBot="1" x14ac:dyDescent="0.3">
      <c r="A33" s="44"/>
      <c r="B33" s="36" t="s">
        <v>79</v>
      </c>
      <c r="C33" s="45">
        <f t="shared" si="24"/>
        <v>26033701</v>
      </c>
      <c r="D33" s="46">
        <f t="shared" si="24"/>
        <v>24448602</v>
      </c>
      <c r="E33" s="46">
        <f t="shared" si="24"/>
        <v>22652168</v>
      </c>
      <c r="F33" s="46">
        <f t="shared" ref="F33:G33" si="42">F15+F24</f>
        <v>22199763</v>
      </c>
      <c r="G33" s="46">
        <f t="shared" si="42"/>
        <v>23528994</v>
      </c>
      <c r="H33" s="227">
        <f t="shared" si="26"/>
        <v>23941738</v>
      </c>
      <c r="I33" s="181">
        <f t="shared" si="26"/>
        <v>22679221</v>
      </c>
      <c r="J33" s="2"/>
      <c r="K33" s="166">
        <f t="shared" si="27"/>
        <v>0.17690350070933791</v>
      </c>
      <c r="L33" s="47">
        <f t="shared" si="28"/>
        <v>0.15770071262609006</v>
      </c>
      <c r="M33" s="47">
        <f t="shared" si="29"/>
        <v>0.15203783418543335</v>
      </c>
      <c r="N33" s="47">
        <f t="shared" si="30"/>
        <v>0.14444479775238372</v>
      </c>
      <c r="O33" s="47">
        <f t="shared" si="34"/>
        <v>0.16868059210179182</v>
      </c>
      <c r="P33" s="319">
        <f t="shared" si="31"/>
        <v>0.17456362698743835</v>
      </c>
      <c r="Q33" s="246">
        <f t="shared" si="32"/>
        <v>0.1461377544881812</v>
      </c>
      <c r="S33" s="120">
        <f t="shared" si="11"/>
        <v>-5.2732888481195478E-2</v>
      </c>
      <c r="T33" s="117">
        <f t="shared" si="4"/>
        <v>-2.8425872499257157</v>
      </c>
    </row>
    <row r="34" spans="1:20" ht="20.100000000000001" customHeight="1" x14ac:dyDescent="0.25">
      <c r="C34" s="2"/>
      <c r="D34" s="2"/>
      <c r="E34" s="2"/>
      <c r="F34" s="2"/>
      <c r="G34" s="2"/>
      <c r="K34" s="260"/>
    </row>
    <row r="35" spans="1:20" ht="19.5" customHeight="1" x14ac:dyDescent="0.25"/>
    <row r="36" spans="1:20" x14ac:dyDescent="0.25">
      <c r="A36" s="1" t="s">
        <v>30</v>
      </c>
      <c r="K36" s="1" t="s">
        <v>32</v>
      </c>
      <c r="S36" s="1" t="str">
        <f>S3</f>
        <v>VARIAÇÃO (JAN.-DEZ)</v>
      </c>
    </row>
    <row r="37" spans="1:20" ht="15.75" thickBot="1" x14ac:dyDescent="0.3"/>
    <row r="38" spans="1:20" ht="24" customHeight="1" x14ac:dyDescent="0.25">
      <c r="A38" s="378" t="s">
        <v>87</v>
      </c>
      <c r="B38" s="409"/>
      <c r="C38" s="380">
        <v>2016</v>
      </c>
      <c r="D38" s="382">
        <v>2017</v>
      </c>
      <c r="E38" s="382">
        <v>2018</v>
      </c>
      <c r="F38" s="422">
        <v>2019</v>
      </c>
      <c r="G38" s="382">
        <v>2020</v>
      </c>
      <c r="H38" s="382">
        <v>2021</v>
      </c>
      <c r="I38" s="386">
        <v>2022</v>
      </c>
      <c r="K38" s="405">
        <v>2016</v>
      </c>
      <c r="L38" s="382">
        <v>2017</v>
      </c>
      <c r="M38" s="382">
        <v>2018</v>
      </c>
      <c r="N38" s="422">
        <v>2019</v>
      </c>
      <c r="O38" s="382">
        <v>2020</v>
      </c>
      <c r="P38" s="382">
        <v>2021</v>
      </c>
      <c r="Q38" s="386">
        <v>2022</v>
      </c>
      <c r="S38" s="407" t="s">
        <v>90</v>
      </c>
      <c r="T38" s="408"/>
    </row>
    <row r="39" spans="1:20" ht="20.25" customHeight="1" thickBot="1" x14ac:dyDescent="0.3">
      <c r="A39" s="379"/>
      <c r="B39" s="410"/>
      <c r="C39" s="393"/>
      <c r="D39" s="390"/>
      <c r="E39" s="390"/>
      <c r="F39" s="423"/>
      <c r="G39" s="390"/>
      <c r="H39" s="390">
        <v>2020</v>
      </c>
      <c r="I39" s="402">
        <v>2021</v>
      </c>
      <c r="K39" s="406"/>
      <c r="L39" s="390"/>
      <c r="M39" s="390"/>
      <c r="N39" s="423"/>
      <c r="O39" s="390"/>
      <c r="P39" s="390">
        <v>2020</v>
      </c>
      <c r="Q39" s="402">
        <v>2021</v>
      </c>
      <c r="S39" s="141" t="s">
        <v>0</v>
      </c>
      <c r="T39" s="52" t="s">
        <v>43</v>
      </c>
    </row>
    <row r="40" spans="1:20" ht="19.5" customHeight="1" thickBot="1" x14ac:dyDescent="0.3">
      <c r="A40" s="17" t="s">
        <v>42</v>
      </c>
      <c r="B40" s="18"/>
      <c r="C40" s="24">
        <v>209541598</v>
      </c>
      <c r="D40" s="25">
        <v>229381261</v>
      </c>
      <c r="E40" s="25">
        <v>222717428</v>
      </c>
      <c r="F40" s="25">
        <v>237232488</v>
      </c>
      <c r="G40" s="311">
        <v>134437906</v>
      </c>
      <c r="H40" s="311">
        <v>122175884</v>
      </c>
      <c r="I40" s="193">
        <v>250007480</v>
      </c>
      <c r="J40" s="1"/>
      <c r="K40" s="155">
        <f>C40/C58</f>
        <v>0.64469468516788675</v>
      </c>
      <c r="L40" s="32">
        <f>D40/D58</f>
        <v>0.65202228069943247</v>
      </c>
      <c r="M40" s="32">
        <f>E40/E58</f>
        <v>0.6319365208121398</v>
      </c>
      <c r="N40" s="32">
        <f>F40/F58</f>
        <v>0.64386421869758337</v>
      </c>
      <c r="O40" s="32">
        <f t="shared" ref="O40:P40" si="43">G40/G58</f>
        <v>0.48222344570253217</v>
      </c>
      <c r="P40" s="32">
        <f t="shared" si="43"/>
        <v>0.45613889364842936</v>
      </c>
      <c r="Q40" s="245">
        <f>I40/I58</f>
        <v>0.63594312011033349</v>
      </c>
      <c r="R40" s="1"/>
      <c r="S40" s="78">
        <f t="shared" ref="S40:S45" si="44">(I40-H40)/H40</f>
        <v>1.0462915578331318</v>
      </c>
      <c r="T40" s="112">
        <f>(Q40-P40)*100</f>
        <v>17.980422646190412</v>
      </c>
    </row>
    <row r="41" spans="1:20" ht="19.5" customHeight="1" x14ac:dyDescent="0.25">
      <c r="A41" s="35"/>
      <c r="B41" s="162" t="s">
        <v>73</v>
      </c>
      <c r="C41" s="22">
        <v>132183304</v>
      </c>
      <c r="D41" s="23">
        <v>140122384</v>
      </c>
      <c r="E41" s="23">
        <v>140440479</v>
      </c>
      <c r="F41" s="23">
        <v>149905730</v>
      </c>
      <c r="G41" s="226">
        <v>84697492</v>
      </c>
      <c r="H41" s="226">
        <v>75092186</v>
      </c>
      <c r="I41" s="180">
        <v>152578596</v>
      </c>
      <c r="K41" s="90">
        <f t="shared" ref="K41:K48" si="45">C41/$C$40</f>
        <v>0.63082130355806487</v>
      </c>
      <c r="L41" s="29">
        <f t="shared" ref="L41:L48" si="46">D41/$D$40</f>
        <v>0.6108711033723021</v>
      </c>
      <c r="M41" s="29">
        <f t="shared" ref="M41:M48" si="47">E41/$E$40</f>
        <v>0.63057696140420583</v>
      </c>
      <c r="N41" s="29">
        <f t="shared" ref="N41:N48" si="48">F41/$F$40</f>
        <v>0.63189376490457749</v>
      </c>
      <c r="O41" s="318">
        <f>G41/$G$40</f>
        <v>0.63001198486385235</v>
      </c>
      <c r="P41" s="318">
        <f>H41/$H$40</f>
        <v>0.61462363554496569</v>
      </c>
      <c r="Q41" s="91">
        <f>I41/$I$40</f>
        <v>0.61029612393997168</v>
      </c>
      <c r="S41" s="118">
        <f t="shared" si="44"/>
        <v>1.0318837968041041</v>
      </c>
      <c r="T41" s="119">
        <f t="shared" ref="T41:T66" si="49">(Q41-P41)*100</f>
        <v>-0.43275116049940054</v>
      </c>
    </row>
    <row r="42" spans="1:20" ht="19.5" customHeight="1" x14ac:dyDescent="0.25">
      <c r="A42" s="35"/>
      <c r="B42" s="162" t="s">
        <v>74</v>
      </c>
      <c r="C42" s="22">
        <v>28920922</v>
      </c>
      <c r="D42" s="23">
        <v>35755277</v>
      </c>
      <c r="E42" s="23">
        <v>35929448</v>
      </c>
      <c r="F42" s="23">
        <v>39169486</v>
      </c>
      <c r="G42" s="226">
        <v>19125156</v>
      </c>
      <c r="H42" s="226">
        <v>19161774</v>
      </c>
      <c r="I42" s="180">
        <v>37920880</v>
      </c>
      <c r="K42" s="90">
        <f t="shared" si="45"/>
        <v>0.13801995535034528</v>
      </c>
      <c r="L42" s="29">
        <f t="shared" si="46"/>
        <v>0.15587706181456557</v>
      </c>
      <c r="M42" s="29">
        <f t="shared" si="47"/>
        <v>0.16132301958874992</v>
      </c>
      <c r="N42" s="29">
        <f t="shared" si="48"/>
        <v>0.16511012606334086</v>
      </c>
      <c r="O42" s="318">
        <f t="shared" ref="O42:O48" si="50">G42/$G$40</f>
        <v>0.14226014499214232</v>
      </c>
      <c r="P42" s="318">
        <f t="shared" ref="P42:P48" si="51">H42/$H$40</f>
        <v>0.15683761289584777</v>
      </c>
      <c r="Q42" s="91">
        <f t="shared" ref="Q42:Q48" si="52">I42/$I$40</f>
        <v>0.15167898176486561</v>
      </c>
      <c r="S42" s="164">
        <f t="shared" si="44"/>
        <v>0.97898587051491159</v>
      </c>
      <c r="T42" s="115">
        <f t="shared" si="49"/>
        <v>-0.51586311309821664</v>
      </c>
    </row>
    <row r="43" spans="1:20" ht="19.5" customHeight="1" x14ac:dyDescent="0.25">
      <c r="A43" s="35"/>
      <c r="B43" s="162" t="s">
        <v>81</v>
      </c>
      <c r="C43" s="22">
        <v>40804</v>
      </c>
      <c r="D43" s="23">
        <v>80734</v>
      </c>
      <c r="E43" s="23">
        <v>122357</v>
      </c>
      <c r="F43" s="23">
        <v>61080</v>
      </c>
      <c r="G43" s="226">
        <v>51146</v>
      </c>
      <c r="H43" s="226">
        <v>36639</v>
      </c>
      <c r="I43" s="180">
        <v>24443</v>
      </c>
      <c r="K43" s="90">
        <f t="shared" si="45"/>
        <v>1.9472983116221152E-4</v>
      </c>
      <c r="L43" s="29">
        <f t="shared" si="46"/>
        <v>3.5196423477678939E-4</v>
      </c>
      <c r="M43" s="29">
        <f t="shared" si="47"/>
        <v>5.4938224232725966E-4</v>
      </c>
      <c r="N43" s="29">
        <f t="shared" si="48"/>
        <v>2.5746895172300347E-4</v>
      </c>
      <c r="O43" s="318">
        <f t="shared" si="50"/>
        <v>3.8044329550922939E-4</v>
      </c>
      <c r="P43" s="318">
        <f t="shared" si="51"/>
        <v>2.9988733292079145E-4</v>
      </c>
      <c r="Q43" s="91">
        <f t="shared" si="52"/>
        <v>9.7769074749283496E-5</v>
      </c>
      <c r="S43" s="164">
        <f t="shared" si="44"/>
        <v>-0.3328693468708207</v>
      </c>
      <c r="T43" s="115">
        <f t="shared" si="49"/>
        <v>-2.0211825817150794E-2</v>
      </c>
    </row>
    <row r="44" spans="1:20" ht="19.5" customHeight="1" x14ac:dyDescent="0.25">
      <c r="A44" s="35"/>
      <c r="B44" s="162" t="s">
        <v>75</v>
      </c>
      <c r="C44" s="22">
        <v>40393076</v>
      </c>
      <c r="D44" s="23">
        <v>43585944</v>
      </c>
      <c r="E44" s="23">
        <v>36137872</v>
      </c>
      <c r="F44" s="23">
        <v>38548621</v>
      </c>
      <c r="G44" s="226">
        <v>24892469</v>
      </c>
      <c r="H44" s="226">
        <v>23064704</v>
      </c>
      <c r="I44" s="180">
        <v>48743156</v>
      </c>
      <c r="K44" s="90">
        <f t="shared" si="45"/>
        <v>0.1927687694736393</v>
      </c>
      <c r="L44" s="29">
        <f t="shared" si="46"/>
        <v>0.19001527766472606</v>
      </c>
      <c r="M44" s="29">
        <f t="shared" si="47"/>
        <v>0.16225884217736206</v>
      </c>
      <c r="N44" s="29">
        <f t="shared" si="48"/>
        <v>0.16249300981069675</v>
      </c>
      <c r="O44" s="318">
        <f t="shared" si="50"/>
        <v>0.18515960074534335</v>
      </c>
      <c r="P44" s="318">
        <f t="shared" si="51"/>
        <v>0.18878278793546524</v>
      </c>
      <c r="Q44" s="91">
        <f t="shared" si="52"/>
        <v>0.19496679059362543</v>
      </c>
      <c r="S44" s="164">
        <f t="shared" si="44"/>
        <v>1.1133224167975448</v>
      </c>
      <c r="T44" s="115">
        <f t="shared" si="49"/>
        <v>0.6184002658160187</v>
      </c>
    </row>
    <row r="45" spans="1:20" ht="19.5" customHeight="1" x14ac:dyDescent="0.25">
      <c r="A45" s="35"/>
      <c r="B45" t="s">
        <v>76</v>
      </c>
      <c r="C45" s="22">
        <v>7382149</v>
      </c>
      <c r="D45" s="23">
        <v>9249131</v>
      </c>
      <c r="E45" s="23">
        <v>9711674</v>
      </c>
      <c r="F45" s="23">
        <v>8790522</v>
      </c>
      <c r="G45" s="226">
        <v>5187559</v>
      </c>
      <c r="H45" s="226">
        <v>4125921</v>
      </c>
      <c r="I45" s="180">
        <v>9635767</v>
      </c>
      <c r="K45" s="90">
        <f t="shared" si="45"/>
        <v>3.5229992853256759E-2</v>
      </c>
      <c r="L45" s="29">
        <f t="shared" si="46"/>
        <v>4.0322086292829303E-2</v>
      </c>
      <c r="M45" s="29">
        <f t="shared" si="47"/>
        <v>4.3605361678296678E-2</v>
      </c>
      <c r="N45" s="29">
        <f t="shared" si="48"/>
        <v>3.7054461107367383E-2</v>
      </c>
      <c r="O45" s="318">
        <f t="shared" si="50"/>
        <v>3.8587026191853953E-2</v>
      </c>
      <c r="P45" s="318">
        <f t="shared" si="51"/>
        <v>3.3770338833807825E-2</v>
      </c>
      <c r="Q45" s="91">
        <f t="shared" si="52"/>
        <v>3.8541914825908408E-2</v>
      </c>
      <c r="S45" s="164">
        <f t="shared" si="44"/>
        <v>1.3354220790945828</v>
      </c>
      <c r="T45" s="115">
        <f t="shared" si="49"/>
        <v>0.47715759921005824</v>
      </c>
    </row>
    <row r="46" spans="1:20" ht="19.5" customHeight="1" x14ac:dyDescent="0.25">
      <c r="A46" s="35"/>
      <c r="B46" s="162" t="s">
        <v>95</v>
      </c>
      <c r="C46" s="22">
        <v>0</v>
      </c>
      <c r="D46" s="23">
        <v>0</v>
      </c>
      <c r="E46" s="23">
        <v>0</v>
      </c>
      <c r="F46" s="23">
        <v>0</v>
      </c>
      <c r="G46" s="226">
        <v>0</v>
      </c>
      <c r="H46" s="226">
        <v>39775</v>
      </c>
      <c r="I46" s="180">
        <v>43756</v>
      </c>
      <c r="K46" s="90">
        <f t="shared" si="45"/>
        <v>0</v>
      </c>
      <c r="L46" s="29">
        <f t="shared" si="46"/>
        <v>0</v>
      </c>
      <c r="M46" s="29">
        <f t="shared" si="47"/>
        <v>0</v>
      </c>
      <c r="N46" s="29">
        <f t="shared" si="48"/>
        <v>0</v>
      </c>
      <c r="O46" s="318">
        <f t="shared" si="50"/>
        <v>0</v>
      </c>
      <c r="P46" s="318">
        <f t="shared" ref="P46:P47" si="53">H46/$H$40</f>
        <v>3.2555524623828383E-4</v>
      </c>
      <c r="Q46" s="91">
        <f t="shared" ref="Q46:Q47" si="54">I46/$I$40</f>
        <v>1.7501876343859791E-4</v>
      </c>
      <c r="S46" s="164">
        <f t="shared" ref="S46" si="55">(I46-H46)/H46</f>
        <v>0.1000879949717159</v>
      </c>
      <c r="T46" s="115">
        <f t="shared" ref="T46:T47" si="56">(Q46-P46)*100</f>
        <v>-1.5053648279968591E-2</v>
      </c>
    </row>
    <row r="47" spans="1:20" ht="19.5" customHeight="1" x14ac:dyDescent="0.25">
      <c r="A47" s="35"/>
      <c r="B47" t="s">
        <v>77</v>
      </c>
      <c r="C47" s="22">
        <v>0</v>
      </c>
      <c r="D47" s="23">
        <v>0</v>
      </c>
      <c r="E47" s="23">
        <v>0</v>
      </c>
      <c r="F47" s="23">
        <v>4200</v>
      </c>
      <c r="G47" s="226">
        <v>1939</v>
      </c>
      <c r="H47" s="226">
        <v>0</v>
      </c>
      <c r="I47" s="180">
        <v>0</v>
      </c>
      <c r="K47" s="90">
        <f t="shared" si="45"/>
        <v>0</v>
      </c>
      <c r="L47" s="29">
        <f t="shared" si="46"/>
        <v>0</v>
      </c>
      <c r="M47" s="29">
        <f t="shared" si="47"/>
        <v>0</v>
      </c>
      <c r="N47" s="29">
        <f t="shared" si="48"/>
        <v>1.7704151886650533E-5</v>
      </c>
      <c r="O47" s="318">
        <f t="shared" si="50"/>
        <v>1.4423015484933245E-5</v>
      </c>
      <c r="P47" s="318">
        <f t="shared" si="53"/>
        <v>0</v>
      </c>
      <c r="Q47" s="91">
        <f t="shared" si="54"/>
        <v>0</v>
      </c>
      <c r="S47" s="164"/>
      <c r="T47" s="115">
        <f t="shared" si="56"/>
        <v>0</v>
      </c>
    </row>
    <row r="48" spans="1:20" ht="19.5" customHeight="1" thickBot="1" x14ac:dyDescent="0.3">
      <c r="A48" s="35"/>
      <c r="B48" t="s">
        <v>79</v>
      </c>
      <c r="C48" s="22">
        <v>621343</v>
      </c>
      <c r="D48" s="23">
        <v>587791</v>
      </c>
      <c r="E48" s="23">
        <v>375598</v>
      </c>
      <c r="F48" s="23">
        <v>752849</v>
      </c>
      <c r="G48" s="226">
        <v>482145</v>
      </c>
      <c r="H48" s="226">
        <v>654885</v>
      </c>
      <c r="I48" s="180">
        <v>1060882</v>
      </c>
      <c r="K48" s="90">
        <f t="shared" si="45"/>
        <v>2.9652489335315656E-3</v>
      </c>
      <c r="L48" s="29">
        <f t="shared" si="46"/>
        <v>2.5625066208002055E-3</v>
      </c>
      <c r="M48" s="29">
        <f t="shared" si="47"/>
        <v>1.686432909058199E-3</v>
      </c>
      <c r="N48" s="29">
        <f t="shared" si="48"/>
        <v>3.1734650104078494E-3</v>
      </c>
      <c r="O48" s="318">
        <f t="shared" si="50"/>
        <v>3.5863768958138936E-3</v>
      </c>
      <c r="P48" s="318">
        <f t="shared" si="51"/>
        <v>5.3601822107544562E-3</v>
      </c>
      <c r="Q48" s="91">
        <f t="shared" si="52"/>
        <v>4.24340103744096E-3</v>
      </c>
      <c r="S48" s="120">
        <f t="shared" ref="S48:S66" si="57">(I48-H48)/H48</f>
        <v>0.61995159455476911</v>
      </c>
      <c r="T48" s="117">
        <f t="shared" si="49"/>
        <v>-0.11167811733134962</v>
      </c>
    </row>
    <row r="49" spans="1:20" ht="19.5" customHeight="1" thickBot="1" x14ac:dyDescent="0.3">
      <c r="A49" s="17" t="s">
        <v>41</v>
      </c>
      <c r="B49" s="18"/>
      <c r="C49" s="24">
        <v>115482949</v>
      </c>
      <c r="D49" s="25">
        <v>122418467</v>
      </c>
      <c r="E49" s="25">
        <v>129718965</v>
      </c>
      <c r="F49" s="25">
        <v>131218625</v>
      </c>
      <c r="G49" s="312">
        <v>144349671</v>
      </c>
      <c r="H49" s="312">
        <v>145672102</v>
      </c>
      <c r="I49" s="179">
        <v>143121201</v>
      </c>
      <c r="J49" s="1"/>
      <c r="K49" s="155">
        <f t="shared" ref="K49:Q49" si="58">C49/C58</f>
        <v>0.35530531483211331</v>
      </c>
      <c r="L49" s="32">
        <f t="shared" si="58"/>
        <v>0.34797771930056753</v>
      </c>
      <c r="M49" s="32">
        <f t="shared" si="58"/>
        <v>0.36806347918786014</v>
      </c>
      <c r="N49" s="32">
        <f t="shared" si="58"/>
        <v>0.35613578130241663</v>
      </c>
      <c r="O49" s="32">
        <f t="shared" si="58"/>
        <v>0.51777655429746783</v>
      </c>
      <c r="P49" s="317">
        <f t="shared" si="58"/>
        <v>0.54386110635157059</v>
      </c>
      <c r="Q49" s="245">
        <f t="shared" si="58"/>
        <v>0.36405687988966645</v>
      </c>
      <c r="R49" s="1"/>
      <c r="S49" s="78">
        <f t="shared" si="57"/>
        <v>-1.7511252772339347E-2</v>
      </c>
      <c r="T49" s="112">
        <f t="shared" si="49"/>
        <v>-17.980422646190412</v>
      </c>
    </row>
    <row r="50" spans="1:20" ht="19.5" customHeight="1" x14ac:dyDescent="0.25">
      <c r="A50" s="35"/>
      <c r="B50" t="s">
        <v>73</v>
      </c>
      <c r="C50" s="22">
        <v>57074085</v>
      </c>
      <c r="D50" s="23">
        <v>61969326</v>
      </c>
      <c r="E50" s="23">
        <v>67200356</v>
      </c>
      <c r="F50" s="23">
        <v>70053231</v>
      </c>
      <c r="G50" s="226">
        <v>80988877</v>
      </c>
      <c r="H50" s="226">
        <v>80151599</v>
      </c>
      <c r="I50" s="180">
        <v>75804724</v>
      </c>
      <c r="K50" s="90">
        <f t="shared" ref="K50:K57" si="59">C50/$C$49</f>
        <v>0.49422088277291915</v>
      </c>
      <c r="L50" s="29">
        <f t="shared" ref="L50:L57" si="60">D50/$D$49</f>
        <v>0.5062089692725853</v>
      </c>
      <c r="M50" s="29">
        <f t="shared" ref="M50:M57" si="61">E50/$E$49</f>
        <v>0.51804573063005865</v>
      </c>
      <c r="N50" s="29">
        <f t="shared" ref="N50:N57" si="62">F50/$F$49</f>
        <v>0.53386652237820664</v>
      </c>
      <c r="O50" s="318">
        <f>G50/$G$49</f>
        <v>0.56106035045968339</v>
      </c>
      <c r="P50" s="318">
        <f>H50/$H$49</f>
        <v>0.55021927946093618</v>
      </c>
      <c r="Q50" s="91">
        <f>I50/$I$49</f>
        <v>0.52965405174317959</v>
      </c>
      <c r="S50" s="118">
        <f t="shared" si="57"/>
        <v>-5.4233166327723542E-2</v>
      </c>
      <c r="T50" s="119">
        <f t="shared" si="49"/>
        <v>-2.0565227717756596</v>
      </c>
    </row>
    <row r="51" spans="1:20" ht="19.5" customHeight="1" x14ac:dyDescent="0.25">
      <c r="A51" s="35"/>
      <c r="B51" t="s">
        <v>74</v>
      </c>
      <c r="C51" s="22">
        <v>205712</v>
      </c>
      <c r="D51" s="23">
        <v>156591</v>
      </c>
      <c r="E51" s="23">
        <v>30322</v>
      </c>
      <c r="F51" s="23">
        <v>58813</v>
      </c>
      <c r="G51" s="226">
        <v>37967</v>
      </c>
      <c r="H51" s="226">
        <v>25946</v>
      </c>
      <c r="I51" s="180">
        <v>67555</v>
      </c>
      <c r="K51" s="90">
        <f t="shared" si="59"/>
        <v>1.7813192491300165E-3</v>
      </c>
      <c r="L51" s="29">
        <f t="shared" si="60"/>
        <v>1.2791452453002864E-3</v>
      </c>
      <c r="M51" s="29">
        <f t="shared" si="61"/>
        <v>2.3375147959282593E-4</v>
      </c>
      <c r="N51" s="29">
        <f t="shared" si="62"/>
        <v>4.4820619024166729E-4</v>
      </c>
      <c r="O51" s="318">
        <f t="shared" ref="O51:O57" si="63">G51/$G$49</f>
        <v>2.630210359121636E-4</v>
      </c>
      <c r="P51" s="318">
        <f t="shared" ref="P51:P57" si="64">H51/$H$49</f>
        <v>1.7811234713974264E-4</v>
      </c>
      <c r="Q51" s="91">
        <f t="shared" ref="Q51:Q57" si="65">I51/$I$49</f>
        <v>4.7201252873779336E-4</v>
      </c>
      <c r="S51" s="164">
        <f t="shared" si="57"/>
        <v>1.6036768673398598</v>
      </c>
      <c r="T51" s="115">
        <f t="shared" si="49"/>
        <v>2.9390018159805072E-2</v>
      </c>
    </row>
    <row r="52" spans="1:20" ht="19.5" customHeight="1" x14ac:dyDescent="0.25">
      <c r="A52" s="35"/>
      <c r="B52" t="s">
        <v>81</v>
      </c>
      <c r="C52" s="22">
        <v>0</v>
      </c>
      <c r="D52" s="23">
        <v>0</v>
      </c>
      <c r="E52" s="23">
        <v>0</v>
      </c>
      <c r="F52" s="23">
        <v>236</v>
      </c>
      <c r="G52" s="226">
        <v>2664</v>
      </c>
      <c r="H52" s="226">
        <v>172</v>
      </c>
      <c r="I52" s="180">
        <v>0</v>
      </c>
      <c r="K52" s="90">
        <f t="shared" si="59"/>
        <v>0</v>
      </c>
      <c r="L52" s="29">
        <f t="shared" si="60"/>
        <v>0</v>
      </c>
      <c r="M52" s="29">
        <f t="shared" si="61"/>
        <v>0</v>
      </c>
      <c r="N52" s="29">
        <f t="shared" si="62"/>
        <v>1.7985251712552239E-6</v>
      </c>
      <c r="O52" s="318">
        <f t="shared" si="63"/>
        <v>1.8455185810572439E-5</v>
      </c>
      <c r="P52" s="318">
        <f t="shared" si="64"/>
        <v>1.1807339747180967E-6</v>
      </c>
      <c r="Q52" s="91">
        <f t="shared" si="65"/>
        <v>0</v>
      </c>
      <c r="S52" s="164">
        <f t="shared" si="57"/>
        <v>-1</v>
      </c>
      <c r="T52" s="115">
        <f t="shared" si="49"/>
        <v>-1.1807339747180968E-4</v>
      </c>
    </row>
    <row r="53" spans="1:20" ht="19.5" customHeight="1" x14ac:dyDescent="0.25">
      <c r="A53" s="35"/>
      <c r="B53" t="s">
        <v>75</v>
      </c>
      <c r="C53" s="22">
        <v>33584523</v>
      </c>
      <c r="D53" s="23">
        <v>36099866</v>
      </c>
      <c r="E53" s="23">
        <v>36111331</v>
      </c>
      <c r="F53" s="23">
        <v>35650257</v>
      </c>
      <c r="G53" s="226">
        <v>37740712</v>
      </c>
      <c r="H53" s="226">
        <v>39965827</v>
      </c>
      <c r="I53" s="180">
        <v>41686560</v>
      </c>
      <c r="K53" s="90">
        <f t="shared" si="59"/>
        <v>0.29081802370668591</v>
      </c>
      <c r="L53" s="29">
        <f t="shared" si="60"/>
        <v>0.29488905460644266</v>
      </c>
      <c r="M53" s="29">
        <f t="shared" si="61"/>
        <v>0.27838127601465212</v>
      </c>
      <c r="N53" s="29">
        <f t="shared" si="62"/>
        <v>0.27168595159414299</v>
      </c>
      <c r="O53" s="318">
        <f t="shared" si="63"/>
        <v>0.26145339811685475</v>
      </c>
      <c r="P53" s="318">
        <f t="shared" si="64"/>
        <v>0.27435470794538269</v>
      </c>
      <c r="Q53" s="91">
        <f t="shared" si="65"/>
        <v>0.29126753904196206</v>
      </c>
      <c r="S53" s="164">
        <f t="shared" si="57"/>
        <v>4.3055108055189251E-2</v>
      </c>
      <c r="T53" s="115">
        <f t="shared" si="49"/>
        <v>1.6912831096579373</v>
      </c>
    </row>
    <row r="54" spans="1:20" ht="19.5" customHeight="1" x14ac:dyDescent="0.25">
      <c r="A54" s="35"/>
      <c r="B54" t="s">
        <v>76</v>
      </c>
      <c r="C54" s="22">
        <v>3838992</v>
      </c>
      <c r="D54" s="23">
        <v>4275984</v>
      </c>
      <c r="E54" s="23">
        <v>3974044</v>
      </c>
      <c r="F54" s="23">
        <v>3420997</v>
      </c>
      <c r="G54" s="226">
        <v>3899267</v>
      </c>
      <c r="H54" s="226">
        <v>4145803</v>
      </c>
      <c r="I54" s="180">
        <v>3868413</v>
      </c>
      <c r="K54" s="90">
        <f t="shared" si="59"/>
        <v>3.3242933552034594E-2</v>
      </c>
      <c r="L54" s="29">
        <f t="shared" si="60"/>
        <v>3.4929239883391125E-2</v>
      </c>
      <c r="M54" s="29">
        <f t="shared" si="61"/>
        <v>3.0635797934403811E-2</v>
      </c>
      <c r="N54" s="29">
        <f t="shared" si="62"/>
        <v>2.6070971251222912E-2</v>
      </c>
      <c r="O54" s="318">
        <f t="shared" si="63"/>
        <v>2.7012649027790301E-2</v>
      </c>
      <c r="P54" s="318">
        <f t="shared" si="64"/>
        <v>2.8459828224350055E-2</v>
      </c>
      <c r="Q54" s="91">
        <f t="shared" si="65"/>
        <v>2.7028930535595491E-2</v>
      </c>
      <c r="S54" s="164">
        <f t="shared" si="57"/>
        <v>-6.690863024605849E-2</v>
      </c>
      <c r="T54" s="115">
        <f t="shared" si="49"/>
        <v>-0.14308976887545644</v>
      </c>
    </row>
    <row r="55" spans="1:20" ht="19.5" customHeight="1" x14ac:dyDescent="0.25">
      <c r="A55" s="35"/>
      <c r="B55" t="s">
        <v>95</v>
      </c>
      <c r="C55" s="22">
        <v>0</v>
      </c>
      <c r="D55" s="23">
        <v>0</v>
      </c>
      <c r="E55" s="23">
        <v>0</v>
      </c>
      <c r="F55" s="23">
        <v>0</v>
      </c>
      <c r="G55" s="226">
        <v>0</v>
      </c>
      <c r="H55" s="226">
        <v>77344</v>
      </c>
      <c r="I55" s="180">
        <v>105080</v>
      </c>
      <c r="K55" s="90">
        <f t="shared" si="59"/>
        <v>0</v>
      </c>
      <c r="L55" s="29">
        <f t="shared" si="60"/>
        <v>0</v>
      </c>
      <c r="M55" s="29">
        <f t="shared" si="61"/>
        <v>0</v>
      </c>
      <c r="N55" s="29">
        <f t="shared" si="62"/>
        <v>0</v>
      </c>
      <c r="O55" s="318">
        <f t="shared" si="63"/>
        <v>0</v>
      </c>
      <c r="P55" s="318">
        <f t="shared" ref="P55:P56" si="66">H55/$H$49</f>
        <v>5.3094586360811905E-4</v>
      </c>
      <c r="Q55" s="91">
        <f t="shared" ref="Q55:Q56" si="67">I55/$I$49</f>
        <v>7.3420289423088334E-4</v>
      </c>
      <c r="S55" s="164">
        <f t="shared" si="57"/>
        <v>0.35860570955730242</v>
      </c>
      <c r="T55" s="115">
        <f t="shared" ref="T55:T56" si="68">(Q55-P55)*100</f>
        <v>2.0325703062276428E-2</v>
      </c>
    </row>
    <row r="56" spans="1:20" ht="19.5" customHeight="1" x14ac:dyDescent="0.25">
      <c r="A56" s="35"/>
      <c r="B56" t="s">
        <v>77</v>
      </c>
      <c r="C56" s="22">
        <v>0</v>
      </c>
      <c r="D56" s="23">
        <v>0</v>
      </c>
      <c r="E56" s="23">
        <v>456</v>
      </c>
      <c r="F56" s="23">
        <v>373</v>
      </c>
      <c r="G56" s="226">
        <v>483</v>
      </c>
      <c r="H56" s="226">
        <v>1438</v>
      </c>
      <c r="I56" s="180">
        <v>1688</v>
      </c>
      <c r="K56" s="90">
        <f t="shared" si="59"/>
        <v>0</v>
      </c>
      <c r="L56" s="29">
        <f t="shared" si="60"/>
        <v>0</v>
      </c>
      <c r="M56" s="29">
        <f t="shared" si="61"/>
        <v>3.5152916923134564E-6</v>
      </c>
      <c r="N56" s="29">
        <f t="shared" si="62"/>
        <v>2.8425842749076208E-6</v>
      </c>
      <c r="O56" s="318">
        <f t="shared" si="63"/>
        <v>3.3460415715114448E-6</v>
      </c>
      <c r="P56" s="318">
        <f t="shared" si="66"/>
        <v>9.8714852072361795E-6</v>
      </c>
      <c r="Q56" s="91">
        <f t="shared" si="67"/>
        <v>1.1794199519049591E-5</v>
      </c>
      <c r="S56" s="164">
        <f t="shared" ref="S56" si="69">(I56-H56)/H56</f>
        <v>0.17385257301808066</v>
      </c>
      <c r="T56" s="115">
        <f t="shared" si="68"/>
        <v>1.9227143118134119E-4</v>
      </c>
    </row>
    <row r="57" spans="1:20" ht="19.5" customHeight="1" thickBot="1" x14ac:dyDescent="0.3">
      <c r="A57" s="35"/>
      <c r="B57" t="s">
        <v>79</v>
      </c>
      <c r="C57" s="45">
        <v>20779637</v>
      </c>
      <c r="D57" s="46">
        <v>19916700</v>
      </c>
      <c r="E57" s="46">
        <v>22402456</v>
      </c>
      <c r="F57" s="23">
        <v>22034718</v>
      </c>
      <c r="G57" s="226">
        <v>21679701</v>
      </c>
      <c r="H57" s="226">
        <v>21303973</v>
      </c>
      <c r="I57" s="180">
        <v>21587181</v>
      </c>
      <c r="K57" s="90">
        <f t="shared" si="59"/>
        <v>0.17993684071923033</v>
      </c>
      <c r="L57" s="29">
        <f t="shared" si="60"/>
        <v>0.16269359099228059</v>
      </c>
      <c r="M57" s="29">
        <f t="shared" si="61"/>
        <v>0.17269992864960032</v>
      </c>
      <c r="N57" s="29">
        <f t="shared" si="62"/>
        <v>0.16792370747673968</v>
      </c>
      <c r="O57" s="318">
        <f t="shared" si="63"/>
        <v>0.1501887801323773</v>
      </c>
      <c r="P57" s="318">
        <f t="shared" si="64"/>
        <v>0.14624607393940126</v>
      </c>
      <c r="Q57" s="91">
        <f t="shared" si="65"/>
        <v>0.15083146905677516</v>
      </c>
      <c r="S57" s="120">
        <f t="shared" si="57"/>
        <v>1.3293670621907004E-2</v>
      </c>
      <c r="T57" s="117">
        <f t="shared" si="49"/>
        <v>0.45853951173739083</v>
      </c>
    </row>
    <row r="58" spans="1:20" ht="19.5" customHeight="1" thickBot="1" x14ac:dyDescent="0.3">
      <c r="A58" s="87" t="s">
        <v>27</v>
      </c>
      <c r="B58" s="111"/>
      <c r="C58" s="161">
        <f t="shared" ref="C58:E59" si="70">C40+C49</f>
        <v>325024547</v>
      </c>
      <c r="D58" s="96">
        <f t="shared" si="70"/>
        <v>351799728</v>
      </c>
      <c r="E58" s="96">
        <f t="shared" si="70"/>
        <v>352436393</v>
      </c>
      <c r="F58" s="96">
        <f t="shared" ref="F58" si="71">F40+F49</f>
        <v>368451113</v>
      </c>
      <c r="G58" s="189">
        <v>278787577</v>
      </c>
      <c r="H58" s="189">
        <v>267847986</v>
      </c>
      <c r="I58" s="186">
        <v>393128681</v>
      </c>
      <c r="K58" s="165">
        <f>K40+K49</f>
        <v>1</v>
      </c>
      <c r="L58" s="168">
        <f>L40+L49</f>
        <v>1</v>
      </c>
      <c r="M58" s="168">
        <f>M40+M49</f>
        <v>1</v>
      </c>
      <c r="N58" s="168">
        <f>N40+N49</f>
        <v>1</v>
      </c>
      <c r="O58" s="168">
        <f>O40+O49</f>
        <v>1</v>
      </c>
      <c r="P58" s="190">
        <f>P49+P40</f>
        <v>1</v>
      </c>
      <c r="Q58" s="191">
        <f>Q49+Q40</f>
        <v>1</v>
      </c>
      <c r="S58" s="249">
        <f t="shared" si="57"/>
        <v>0.46773058431732989</v>
      </c>
      <c r="T58" s="248">
        <f t="shared" si="49"/>
        <v>0</v>
      </c>
    </row>
    <row r="59" spans="1:20" ht="19.5" customHeight="1" x14ac:dyDescent="0.25">
      <c r="A59" s="35"/>
      <c r="B59" t="s">
        <v>73</v>
      </c>
      <c r="C59" s="22">
        <f t="shared" si="70"/>
        <v>189257389</v>
      </c>
      <c r="D59" s="23">
        <f t="shared" si="70"/>
        <v>202091710</v>
      </c>
      <c r="E59" s="23">
        <f t="shared" si="70"/>
        <v>207640835</v>
      </c>
      <c r="F59" s="23">
        <f t="shared" ref="F59:I66" si="72">F41+F50</f>
        <v>219958961</v>
      </c>
      <c r="G59" s="23">
        <f t="shared" ref="G59" si="73">G41+G50</f>
        <v>165686369</v>
      </c>
      <c r="H59" s="226">
        <f>H41+H50</f>
        <v>155243785</v>
      </c>
      <c r="I59" s="180">
        <f>I41+I50</f>
        <v>228383320</v>
      </c>
      <c r="J59" s="2"/>
      <c r="K59" s="90">
        <f t="shared" ref="K59:K66" si="74">C59/$C$58</f>
        <v>0.58228644804479956</v>
      </c>
      <c r="L59" s="29">
        <f t="shared" ref="L59:L66" si="75">D59/$D$58</f>
        <v>0.5744510126511525</v>
      </c>
      <c r="M59" s="29">
        <f t="shared" ref="M59:M66" si="76">E59/$E$58</f>
        <v>0.58915832508818122</v>
      </c>
      <c r="N59" s="29">
        <f t="shared" ref="N59:N66" si="77">F59/$F$58</f>
        <v>0.59698275629852693</v>
      </c>
      <c r="O59" s="318">
        <f>G59/$G$58</f>
        <v>0.59431044518888299</v>
      </c>
      <c r="P59" s="318">
        <f>H59/$H$58</f>
        <v>0.57959661119124484</v>
      </c>
      <c r="Q59" s="91">
        <f>I59/$I$58</f>
        <v>0.5809378227481703</v>
      </c>
      <c r="S59" s="118">
        <f t="shared" si="57"/>
        <v>0.47112697619424831</v>
      </c>
      <c r="T59" s="119">
        <f t="shared" si="49"/>
        <v>0.1341211556925459</v>
      </c>
    </row>
    <row r="60" spans="1:20" ht="19.5" customHeight="1" x14ac:dyDescent="0.25">
      <c r="A60" s="35"/>
      <c r="B60" t="s">
        <v>74</v>
      </c>
      <c r="C60" s="22">
        <f t="shared" ref="C60:E60" si="78">C42+C51</f>
        <v>29126634</v>
      </c>
      <c r="D60" s="23">
        <f t="shared" si="78"/>
        <v>35911868</v>
      </c>
      <c r="E60" s="23">
        <f t="shared" si="78"/>
        <v>35959770</v>
      </c>
      <c r="F60" s="23">
        <f t="shared" si="72"/>
        <v>39228299</v>
      </c>
      <c r="G60" s="23">
        <f t="shared" ref="G60" si="79">G42+G51</f>
        <v>19163123</v>
      </c>
      <c r="H60" s="226">
        <f t="shared" si="72"/>
        <v>19187720</v>
      </c>
      <c r="I60" s="180">
        <f t="shared" si="72"/>
        <v>37988435</v>
      </c>
      <c r="J60" s="2"/>
      <c r="K60" s="90">
        <f t="shared" si="74"/>
        <v>8.9613643858105274E-2</v>
      </c>
      <c r="L60" s="29">
        <f t="shared" si="75"/>
        <v>0.10208043139817323</v>
      </c>
      <c r="M60" s="29">
        <f t="shared" si="76"/>
        <v>0.10203194310866756</v>
      </c>
      <c r="N60" s="29">
        <f t="shared" si="77"/>
        <v>0.10646812457857877</v>
      </c>
      <c r="O60" s="318">
        <f t="shared" ref="O60:O66" si="80">G60/$G$58</f>
        <v>6.8737363429935042E-2</v>
      </c>
      <c r="P60" s="318">
        <f t="shared" ref="P60:P66" si="81">H60/$H$58</f>
        <v>7.1636603606942933E-2</v>
      </c>
      <c r="Q60" s="91">
        <f t="shared" ref="Q60:Q66" si="82">I60/$I$58</f>
        <v>9.6631044327188123E-2</v>
      </c>
      <c r="S60" s="164">
        <f t="shared" si="57"/>
        <v>0.97983058956457569</v>
      </c>
      <c r="T60" s="115">
        <f t="shared" si="49"/>
        <v>2.4994440720245188</v>
      </c>
    </row>
    <row r="61" spans="1:20" ht="19.5" customHeight="1" x14ac:dyDescent="0.25">
      <c r="A61" s="35"/>
      <c r="B61" t="s">
        <v>81</v>
      </c>
      <c r="C61" s="22">
        <f t="shared" ref="C61:E61" si="83">C43+C52</f>
        <v>40804</v>
      </c>
      <c r="D61" s="23">
        <f t="shared" si="83"/>
        <v>80734</v>
      </c>
      <c r="E61" s="23">
        <f t="shared" si="83"/>
        <v>122357</v>
      </c>
      <c r="F61" s="23">
        <f t="shared" si="72"/>
        <v>61316</v>
      </c>
      <c r="G61" s="23">
        <f t="shared" ref="G61" si="84">G43+G52</f>
        <v>53810</v>
      </c>
      <c r="H61" s="226">
        <f t="shared" si="72"/>
        <v>36811</v>
      </c>
      <c r="I61" s="180">
        <f t="shared" si="72"/>
        <v>24443</v>
      </c>
      <c r="J61" s="2"/>
      <c r="K61" s="90">
        <f t="shared" si="74"/>
        <v>1.2554128719391769E-4</v>
      </c>
      <c r="L61" s="29">
        <f t="shared" si="75"/>
        <v>2.2948852308379272E-4</v>
      </c>
      <c r="M61" s="29">
        <f t="shared" si="76"/>
        <v>3.4717470281226038E-4</v>
      </c>
      <c r="N61" s="29">
        <f t="shared" si="77"/>
        <v>1.6641556460707447E-4</v>
      </c>
      <c r="O61" s="318">
        <f t="shared" si="80"/>
        <v>1.9301433937280498E-4</v>
      </c>
      <c r="P61" s="318">
        <f t="shared" si="81"/>
        <v>1.374324315434651E-4</v>
      </c>
      <c r="Q61" s="91">
        <f t="shared" si="82"/>
        <v>6.2175570446359779E-5</v>
      </c>
      <c r="S61" s="164">
        <f t="shared" si="57"/>
        <v>-0.33598652576675453</v>
      </c>
      <c r="T61" s="115">
        <f t="shared" si="49"/>
        <v>-7.5256861097105325E-3</v>
      </c>
    </row>
    <row r="62" spans="1:20" ht="19.5" customHeight="1" x14ac:dyDescent="0.25">
      <c r="A62" s="35"/>
      <c r="B62" t="s">
        <v>75</v>
      </c>
      <c r="C62" s="22">
        <f t="shared" ref="C62:E62" si="85">C44+C53</f>
        <v>73977599</v>
      </c>
      <c r="D62" s="23">
        <f t="shared" si="85"/>
        <v>79685810</v>
      </c>
      <c r="E62" s="23">
        <f t="shared" si="85"/>
        <v>72249203</v>
      </c>
      <c r="F62" s="23">
        <f t="shared" si="72"/>
        <v>74198878</v>
      </c>
      <c r="G62" s="23">
        <f t="shared" ref="G62" si="86">G44+G53</f>
        <v>62633181</v>
      </c>
      <c r="H62" s="226">
        <f t="shared" si="72"/>
        <v>63030531</v>
      </c>
      <c r="I62" s="180">
        <f t="shared" si="72"/>
        <v>90429716</v>
      </c>
      <c r="J62" s="2"/>
      <c r="K62" s="90">
        <f t="shared" si="74"/>
        <v>0.22760619061796586</v>
      </c>
      <c r="L62" s="29">
        <f t="shared" si="75"/>
        <v>0.22650901537934107</v>
      </c>
      <c r="M62" s="29">
        <f t="shared" si="76"/>
        <v>0.20499926918727715</v>
      </c>
      <c r="N62" s="29">
        <f t="shared" si="77"/>
        <v>0.20138052344545368</v>
      </c>
      <c r="O62" s="318">
        <f t="shared" si="80"/>
        <v>0.22466274026263372</v>
      </c>
      <c r="P62" s="318">
        <f t="shared" si="81"/>
        <v>0.23532202702468705</v>
      </c>
      <c r="Q62" s="91">
        <f t="shared" si="82"/>
        <v>0.23002574060476652</v>
      </c>
      <c r="S62" s="164">
        <f t="shared" si="57"/>
        <v>0.43469703594913395</v>
      </c>
      <c r="T62" s="115">
        <f t="shared" si="49"/>
        <v>-0.52962864199205262</v>
      </c>
    </row>
    <row r="63" spans="1:20" ht="19.5" customHeight="1" x14ac:dyDescent="0.25">
      <c r="A63" s="35"/>
      <c r="B63" t="s">
        <v>76</v>
      </c>
      <c r="C63" s="22">
        <f t="shared" ref="C63:E63" si="87">C45+C54</f>
        <v>11221141</v>
      </c>
      <c r="D63" s="23">
        <f t="shared" si="87"/>
        <v>13525115</v>
      </c>
      <c r="E63" s="23">
        <f t="shared" si="87"/>
        <v>13685718</v>
      </c>
      <c r="F63" s="23">
        <f t="shared" si="72"/>
        <v>12211519</v>
      </c>
      <c r="G63" s="23">
        <f t="shared" ref="G63" si="88">G45+G54</f>
        <v>9086826</v>
      </c>
      <c r="H63" s="226">
        <f t="shared" si="72"/>
        <v>8271724</v>
      </c>
      <c r="I63" s="180">
        <f t="shared" si="72"/>
        <v>13504180</v>
      </c>
      <c r="J63" s="2"/>
      <c r="K63" s="90">
        <f t="shared" si="74"/>
        <v>3.4523980122645938E-2</v>
      </c>
      <c r="L63" s="29">
        <f t="shared" si="75"/>
        <v>3.8445495898734749E-2</v>
      </c>
      <c r="M63" s="29">
        <f t="shared" si="76"/>
        <v>3.8831738923170739E-2</v>
      </c>
      <c r="N63" s="29">
        <f t="shared" si="77"/>
        <v>3.3142847366022209E-2</v>
      </c>
      <c r="O63" s="318">
        <f t="shared" si="80"/>
        <v>3.2594085065705776E-2</v>
      </c>
      <c r="P63" s="318">
        <f t="shared" si="81"/>
        <v>3.0882158658456369E-2</v>
      </c>
      <c r="Q63" s="91">
        <f t="shared" si="82"/>
        <v>3.435053368695834E-2</v>
      </c>
      <c r="S63" s="164">
        <f t="shared" si="57"/>
        <v>0.63257139624097714</v>
      </c>
      <c r="T63" s="115">
        <f t="shared" si="49"/>
        <v>0.3468375028501971</v>
      </c>
    </row>
    <row r="64" spans="1:20" ht="19.5" customHeight="1" x14ac:dyDescent="0.25">
      <c r="A64" s="35"/>
      <c r="B64" t="s">
        <v>95</v>
      </c>
      <c r="C64" s="22">
        <f t="shared" ref="C64:E64" si="89">C46+C55</f>
        <v>0</v>
      </c>
      <c r="D64" s="23">
        <f t="shared" si="89"/>
        <v>0</v>
      </c>
      <c r="E64" s="23">
        <f t="shared" si="89"/>
        <v>0</v>
      </c>
      <c r="F64" s="23">
        <f t="shared" si="72"/>
        <v>0</v>
      </c>
      <c r="G64" s="23">
        <f t="shared" ref="G64" si="90">G46+G55</f>
        <v>0</v>
      </c>
      <c r="H64" s="226">
        <f t="shared" si="72"/>
        <v>117119</v>
      </c>
      <c r="I64" s="180">
        <f t="shared" si="72"/>
        <v>148836</v>
      </c>
      <c r="J64" s="2"/>
      <c r="K64" s="90">
        <f t="shared" si="74"/>
        <v>0</v>
      </c>
      <c r="L64" s="29">
        <f t="shared" si="75"/>
        <v>0</v>
      </c>
      <c r="M64" s="29">
        <f t="shared" si="76"/>
        <v>0</v>
      </c>
      <c r="N64" s="29">
        <f t="shared" si="77"/>
        <v>0</v>
      </c>
      <c r="O64" s="318">
        <f t="shared" si="80"/>
        <v>0</v>
      </c>
      <c r="P64" s="318">
        <f t="shared" ref="P64:P65" si="91">H64/$H$58</f>
        <v>4.3725921463527452E-4</v>
      </c>
      <c r="Q64" s="91">
        <f t="shared" ref="Q64:Q65" si="92">I64/$I$58</f>
        <v>3.7859359337865251E-4</v>
      </c>
      <c r="S64" s="164">
        <f t="shared" si="57"/>
        <v>0.27081003082335059</v>
      </c>
      <c r="T64" s="115">
        <f t="shared" ref="T64:T65" si="93">(Q64-P64)*100</f>
        <v>-5.8665621256621999E-3</v>
      </c>
    </row>
    <row r="65" spans="1:20" ht="19.5" customHeight="1" x14ac:dyDescent="0.25">
      <c r="A65" s="35"/>
      <c r="B65" t="s">
        <v>77</v>
      </c>
      <c r="C65" s="22">
        <f t="shared" ref="C65:E65" si="94">C47+C56</f>
        <v>0</v>
      </c>
      <c r="D65" s="23">
        <f t="shared" si="94"/>
        <v>0</v>
      </c>
      <c r="E65" s="23">
        <f t="shared" si="94"/>
        <v>456</v>
      </c>
      <c r="F65" s="23">
        <f t="shared" si="72"/>
        <v>4573</v>
      </c>
      <c r="G65" s="23">
        <f t="shared" ref="G65" si="95">G47+G56</f>
        <v>2422</v>
      </c>
      <c r="H65" s="226">
        <f t="shared" si="72"/>
        <v>1438</v>
      </c>
      <c r="I65" s="180">
        <f t="shared" si="72"/>
        <v>1688</v>
      </c>
      <c r="J65" s="2"/>
      <c r="K65" s="90">
        <f t="shared" si="74"/>
        <v>0</v>
      </c>
      <c r="L65" s="29">
        <f t="shared" si="75"/>
        <v>0</v>
      </c>
      <c r="M65" s="29">
        <f t="shared" si="76"/>
        <v>1.2938504906330716E-6</v>
      </c>
      <c r="N65" s="29">
        <f t="shared" si="77"/>
        <v>1.2411415893863782E-5</v>
      </c>
      <c r="O65" s="318">
        <f t="shared" si="80"/>
        <v>8.6876180999987672E-6</v>
      </c>
      <c r="P65" s="318">
        <f t="shared" si="91"/>
        <v>5.3687168661406328E-6</v>
      </c>
      <c r="Q65" s="91">
        <f t="shared" si="92"/>
        <v>4.2937594777013989E-6</v>
      </c>
      <c r="S65" s="164">
        <f t="shared" si="57"/>
        <v>0.17385257301808066</v>
      </c>
      <c r="T65" s="115">
        <f t="shared" si="93"/>
        <v>-1.0749573884392339E-4</v>
      </c>
    </row>
    <row r="66" spans="1:20" ht="19.5" customHeight="1" thickBot="1" x14ac:dyDescent="0.3">
      <c r="A66" s="44"/>
      <c r="B66" s="36" t="s">
        <v>79</v>
      </c>
      <c r="C66" s="45">
        <f t="shared" ref="C66:E66" si="96">C48+C57</f>
        <v>21400980</v>
      </c>
      <c r="D66" s="46">
        <f t="shared" si="96"/>
        <v>20504491</v>
      </c>
      <c r="E66" s="46">
        <f t="shared" si="96"/>
        <v>22778054</v>
      </c>
      <c r="F66" s="46">
        <f t="shared" si="72"/>
        <v>22787567</v>
      </c>
      <c r="G66" s="46">
        <f t="shared" ref="G66" si="97">G48+G57</f>
        <v>22161846</v>
      </c>
      <c r="H66" s="227">
        <f t="shared" si="72"/>
        <v>21958858</v>
      </c>
      <c r="I66" s="181">
        <f t="shared" si="72"/>
        <v>22648063</v>
      </c>
      <c r="J66" s="2"/>
      <c r="K66" s="166">
        <f t="shared" si="74"/>
        <v>6.5844196069289498E-2</v>
      </c>
      <c r="L66" s="47">
        <f t="shared" si="75"/>
        <v>5.82845561495147E-2</v>
      </c>
      <c r="M66" s="47">
        <f t="shared" si="76"/>
        <v>6.4630255139400433E-2</v>
      </c>
      <c r="N66" s="47">
        <f t="shared" si="77"/>
        <v>6.1846921330917515E-2</v>
      </c>
      <c r="O66" s="47">
        <f t="shared" si="80"/>
        <v>7.9493664095369648E-2</v>
      </c>
      <c r="P66" s="319">
        <f t="shared" si="81"/>
        <v>8.1982539155623896E-2</v>
      </c>
      <c r="Q66" s="246">
        <f t="shared" si="82"/>
        <v>5.760979570961397E-2</v>
      </c>
      <c r="S66" s="120">
        <f t="shared" si="57"/>
        <v>3.1386195038011537E-2</v>
      </c>
      <c r="T66" s="117">
        <f t="shared" si="49"/>
        <v>-2.4372743446009926</v>
      </c>
    </row>
    <row r="67" spans="1:20" ht="19.5" customHeight="1" x14ac:dyDescent="0.25">
      <c r="C67" s="2"/>
      <c r="D67" s="2"/>
      <c r="E67" s="2"/>
      <c r="F67" s="2"/>
      <c r="G67" s="2"/>
      <c r="K67" s="260"/>
    </row>
    <row r="68" spans="1:20" ht="19.5" customHeight="1" x14ac:dyDescent="0.25"/>
    <row r="69" spans="1:20" x14ac:dyDescent="0.25">
      <c r="A69" s="1" t="s">
        <v>34</v>
      </c>
      <c r="K69" s="1" t="str">
        <f>S3</f>
        <v>VARIAÇÃO (JAN.-DEZ)</v>
      </c>
    </row>
    <row r="70" spans="1:20" ht="15.75" thickBot="1" x14ac:dyDescent="0.3"/>
    <row r="71" spans="1:20" ht="24" customHeight="1" x14ac:dyDescent="0.25">
      <c r="A71" s="378" t="s">
        <v>87</v>
      </c>
      <c r="B71" s="409"/>
      <c r="C71" s="380">
        <v>2016</v>
      </c>
      <c r="D71" s="382">
        <v>2017</v>
      </c>
      <c r="E71" s="382">
        <v>2018</v>
      </c>
      <c r="F71" s="422">
        <v>2019</v>
      </c>
      <c r="G71" s="382">
        <v>2020</v>
      </c>
      <c r="H71" s="382">
        <v>2021</v>
      </c>
      <c r="I71" s="386">
        <v>2022</v>
      </c>
      <c r="K71" s="384" t="s">
        <v>102</v>
      </c>
    </row>
    <row r="72" spans="1:20" ht="20.25" customHeight="1" thickBot="1" x14ac:dyDescent="0.3">
      <c r="A72" s="379"/>
      <c r="B72" s="410"/>
      <c r="C72" s="393"/>
      <c r="D72" s="390"/>
      <c r="E72" s="390"/>
      <c r="F72" s="423"/>
      <c r="G72" s="390"/>
      <c r="H72" s="390">
        <v>2020</v>
      </c>
      <c r="I72" s="402">
        <v>2021</v>
      </c>
      <c r="K72" s="385"/>
    </row>
    <row r="73" spans="1:20" ht="20.100000000000001" customHeight="1" thickBot="1" x14ac:dyDescent="0.3">
      <c r="A73" s="336" t="s">
        <v>42</v>
      </c>
      <c r="B73" s="337"/>
      <c r="C73" s="124">
        <f>C40/C7</f>
        <v>4.3607267461763808</v>
      </c>
      <c r="D73" s="145">
        <f t="shared" ref="D73:I73" si="98">D40/D7</f>
        <v>4.3688660485568471</v>
      </c>
      <c r="E73" s="145">
        <f t="shared" si="98"/>
        <v>4.2553963546621869</v>
      </c>
      <c r="F73" s="145">
        <f t="shared" si="98"/>
        <v>4.2796460972023116</v>
      </c>
      <c r="G73" s="325">
        <f t="shared" si="98"/>
        <v>4.2715930980478385</v>
      </c>
      <c r="H73" s="325">
        <f t="shared" si="98"/>
        <v>4.3280862228598105</v>
      </c>
      <c r="I73" s="326">
        <f t="shared" si="98"/>
        <v>4.5982679688866224</v>
      </c>
      <c r="K73" s="34">
        <f>(I73-H73)/H73</f>
        <v>6.2425222630682155E-2</v>
      </c>
    </row>
    <row r="74" spans="1:20" ht="20.100000000000001" customHeight="1" x14ac:dyDescent="0.25">
      <c r="A74" s="338"/>
      <c r="B74" s="339" t="s">
        <v>73</v>
      </c>
      <c r="C74" s="146">
        <f t="shared" ref="C74" si="99">C41/C8</f>
        <v>4.0522028895672024</v>
      </c>
      <c r="D74" s="147">
        <f t="shared" ref="D74:I74" si="100">D41/D8</f>
        <v>4.0319616437255634</v>
      </c>
      <c r="E74" s="147">
        <f t="shared" si="100"/>
        <v>3.9730258098124351</v>
      </c>
      <c r="F74" s="147">
        <f t="shared" si="100"/>
        <v>4.010176148614069</v>
      </c>
      <c r="G74" s="322">
        <f t="shared" si="100"/>
        <v>4.0552058654855569</v>
      </c>
      <c r="H74" s="322">
        <f t="shared" si="100"/>
        <v>4.0523964081346477</v>
      </c>
      <c r="I74" s="252">
        <f t="shared" si="100"/>
        <v>4.22230072732276</v>
      </c>
      <c r="K74" s="250">
        <f t="shared" ref="K74:K99" si="101">(I74-H74)/H74</f>
        <v>4.1926875378492552E-2</v>
      </c>
    </row>
    <row r="75" spans="1:20" ht="20.100000000000001" customHeight="1" x14ac:dyDescent="0.25">
      <c r="A75" s="338"/>
      <c r="B75" s="339" t="s">
        <v>74</v>
      </c>
      <c r="C75" s="146">
        <f t="shared" ref="C75" si="102">C42/C9</f>
        <v>4.8232437581677328</v>
      </c>
      <c r="D75" s="147">
        <f t="shared" ref="D75:I75" si="103">D42/D9</f>
        <v>4.9457229268549083</v>
      </c>
      <c r="E75" s="147">
        <f t="shared" si="103"/>
        <v>4.6337391431745507</v>
      </c>
      <c r="F75" s="147">
        <f t="shared" si="103"/>
        <v>4.4643065064160572</v>
      </c>
      <c r="G75" s="322">
        <f t="shared" si="103"/>
        <v>4.103006615816259</v>
      </c>
      <c r="H75" s="322">
        <f t="shared" si="103"/>
        <v>4.1691631462692493</v>
      </c>
      <c r="I75" s="252">
        <f t="shared" si="103"/>
        <v>4.5801997679274367</v>
      </c>
      <c r="K75" s="43">
        <f t="shared" si="101"/>
        <v>9.8589718664763931E-2</v>
      </c>
    </row>
    <row r="76" spans="1:20" ht="20.100000000000001" customHeight="1" x14ac:dyDescent="0.25">
      <c r="A76" s="338"/>
      <c r="B76" s="339" t="s">
        <v>81</v>
      </c>
      <c r="C76" s="146">
        <f t="shared" ref="C76" si="104">C43/C10</f>
        <v>1.2000470560555261</v>
      </c>
      <c r="D76" s="147">
        <f t="shared" ref="D76:I76" si="105">D43/D10</f>
        <v>1.7223988223497535</v>
      </c>
      <c r="E76" s="147">
        <f t="shared" si="105"/>
        <v>1.7286945464820571</v>
      </c>
      <c r="F76" s="147">
        <f t="shared" si="105"/>
        <v>1.3900773782430587</v>
      </c>
      <c r="G76" s="322">
        <f t="shared" si="105"/>
        <v>1.3648760440850747</v>
      </c>
      <c r="H76" s="322">
        <f t="shared" si="105"/>
        <v>1.3573016225827961</v>
      </c>
      <c r="I76" s="252">
        <f t="shared" si="105"/>
        <v>1.5740227960589863</v>
      </c>
      <c r="K76" s="43">
        <f t="shared" si="101"/>
        <v>0.15967060664363875</v>
      </c>
    </row>
    <row r="77" spans="1:20" ht="20.100000000000001" customHeight="1" x14ac:dyDescent="0.25">
      <c r="A77" s="338"/>
      <c r="B77" s="339" t="s">
        <v>75</v>
      </c>
      <c r="C77" s="146">
        <f t="shared" ref="C77" si="106">C44/C11</f>
        <v>5.6827841073678815</v>
      </c>
      <c r="D77" s="147">
        <f t="shared" ref="D77:I77" si="107">D44/D11</f>
        <v>5.5818394429576799</v>
      </c>
      <c r="E77" s="147">
        <f t="shared" si="107"/>
        <v>5.3659016515150952</v>
      </c>
      <c r="F77" s="147">
        <f t="shared" si="107"/>
        <v>5.5388074513778047</v>
      </c>
      <c r="G77" s="322">
        <f t="shared" si="107"/>
        <v>5.5827618989734704</v>
      </c>
      <c r="H77" s="322">
        <f t="shared" si="107"/>
        <v>5.9837993008217616</v>
      </c>
      <c r="I77" s="252">
        <f t="shared" si="107"/>
        <v>6.4300374379661607</v>
      </c>
      <c r="K77" s="43">
        <f t="shared" si="101"/>
        <v>7.4574382379956616E-2</v>
      </c>
    </row>
    <row r="78" spans="1:20" ht="20.100000000000001" customHeight="1" x14ac:dyDescent="0.25">
      <c r="A78" s="338"/>
      <c r="B78" s="340" t="s">
        <v>76</v>
      </c>
      <c r="C78" s="146">
        <f t="shared" ref="C78" si="108">C45/C12</f>
        <v>3.7635299791587644</v>
      </c>
      <c r="D78" s="147">
        <f t="shared" ref="D78:I78" si="109">D45/D12</f>
        <v>3.7028383220923282</v>
      </c>
      <c r="E78" s="147">
        <f t="shared" si="109"/>
        <v>4.241242753790913</v>
      </c>
      <c r="F78" s="147">
        <f t="shared" si="109"/>
        <v>4.5918663496255681</v>
      </c>
      <c r="G78" s="322">
        <f t="shared" si="109"/>
        <v>4.3762281771055216</v>
      </c>
      <c r="H78" s="322">
        <f t="shared" si="109"/>
        <v>4.138323555696422</v>
      </c>
      <c r="I78" s="252">
        <f t="shared" si="109"/>
        <v>4.9089794313067596</v>
      </c>
      <c r="K78" s="43">
        <f t="shared" si="101"/>
        <v>0.18622417151252618</v>
      </c>
    </row>
    <row r="79" spans="1:20" ht="20.100000000000001" customHeight="1" x14ac:dyDescent="0.25">
      <c r="A79" s="338"/>
      <c r="B79" s="339" t="s">
        <v>95</v>
      </c>
      <c r="C79" s="146"/>
      <c r="D79" s="147"/>
      <c r="E79" s="147"/>
      <c r="F79" s="147"/>
      <c r="G79" s="322"/>
      <c r="H79" s="322">
        <f t="shared" ref="H79:I79" si="110">H46/H13</f>
        <v>5.8838757396449708</v>
      </c>
      <c r="I79" s="252">
        <f t="shared" si="110"/>
        <v>7.6926863572433195</v>
      </c>
      <c r="K79" s="43">
        <f t="shared" si="101"/>
        <v>0.30741822187215179</v>
      </c>
    </row>
    <row r="80" spans="1:20" ht="20.100000000000001" customHeight="1" x14ac:dyDescent="0.25">
      <c r="A80" s="338"/>
      <c r="B80" s="340" t="s">
        <v>77</v>
      </c>
      <c r="C80" s="146"/>
      <c r="D80" s="147"/>
      <c r="E80" s="147"/>
      <c r="F80" s="147">
        <f t="shared" ref="F80:G80" si="111">F47/F14</f>
        <v>3.6082474226804124</v>
      </c>
      <c r="G80" s="322">
        <f t="shared" si="111"/>
        <v>3.610800744878957</v>
      </c>
      <c r="H80" s="322"/>
      <c r="I80" s="252"/>
      <c r="K80" s="43"/>
    </row>
    <row r="81" spans="1:11" ht="20.100000000000001" customHeight="1" thickBot="1" x14ac:dyDescent="0.3">
      <c r="A81" s="338"/>
      <c r="B81" s="340" t="s">
        <v>79</v>
      </c>
      <c r="C81" s="146">
        <f t="shared" ref="C81:I81" si="112">C48/C15</f>
        <v>1.8700899615654336</v>
      </c>
      <c r="D81" s="147">
        <f t="shared" si="112"/>
        <v>3.5003185946106892</v>
      </c>
      <c r="E81" s="147">
        <f t="shared" si="112"/>
        <v>2.6837821809061744</v>
      </c>
      <c r="F81" s="147">
        <f t="shared" si="112"/>
        <v>2.1013277584411889</v>
      </c>
      <c r="G81" s="322">
        <f t="shared" si="112"/>
        <v>1.9844379596893353</v>
      </c>
      <c r="H81" s="322">
        <f t="shared" si="112"/>
        <v>3.0186544116969198</v>
      </c>
      <c r="I81" s="252">
        <f t="shared" si="112"/>
        <v>2.7229331895998561</v>
      </c>
      <c r="K81" s="48">
        <f t="shared" si="101"/>
        <v>-9.7964583475067521E-2</v>
      </c>
    </row>
    <row r="82" spans="1:11" ht="20.100000000000001" customHeight="1" thickBot="1" x14ac:dyDescent="0.3">
      <c r="A82" s="336" t="s">
        <v>41</v>
      </c>
      <c r="B82" s="337"/>
      <c r="C82" s="124">
        <f t="shared" ref="C82:I82" si="113">C49/C16</f>
        <v>1.1651844962701983</v>
      </c>
      <c r="D82" s="145">
        <f t="shared" si="113"/>
        <v>1.1939999104830223</v>
      </c>
      <c r="E82" s="145">
        <f t="shared" si="113"/>
        <v>1.3421143788134609</v>
      </c>
      <c r="F82" s="145">
        <f t="shared" si="113"/>
        <v>1.3354558198048403</v>
      </c>
      <c r="G82" s="321">
        <f t="shared" si="113"/>
        <v>1.3363742466699555</v>
      </c>
      <c r="H82" s="321">
        <f t="shared" si="113"/>
        <v>1.3373822309038859</v>
      </c>
      <c r="I82" s="251">
        <f t="shared" si="113"/>
        <v>1.4195605409916487</v>
      </c>
      <c r="K82" s="34">
        <f t="shared" si="101"/>
        <v>6.1447137690936487E-2</v>
      </c>
    </row>
    <row r="83" spans="1:11" ht="20.100000000000001" customHeight="1" x14ac:dyDescent="0.25">
      <c r="A83" s="338"/>
      <c r="B83" s="340" t="s">
        <v>73</v>
      </c>
      <c r="C83" s="146">
        <f t="shared" ref="C83:I83" si="114">C50/C17</f>
        <v>1.102517518139674</v>
      </c>
      <c r="D83" s="147">
        <f t="shared" si="114"/>
        <v>1.1163774040161705</v>
      </c>
      <c r="E83" s="147">
        <f t="shared" si="114"/>
        <v>1.2677391708388333</v>
      </c>
      <c r="F83" s="147">
        <f t="shared" si="114"/>
        <v>1.2380498092625254</v>
      </c>
      <c r="G83" s="322">
        <f t="shared" si="114"/>
        <v>1.2729949112977137</v>
      </c>
      <c r="H83" s="322">
        <f t="shared" si="114"/>
        <v>1.2694798951973785</v>
      </c>
      <c r="I83" s="252">
        <f t="shared" si="114"/>
        <v>1.312341903384485</v>
      </c>
      <c r="K83" s="250">
        <f t="shared" si="101"/>
        <v>3.3763439932573587E-2</v>
      </c>
    </row>
    <row r="84" spans="1:11" ht="20.100000000000001" customHeight="1" x14ac:dyDescent="0.25">
      <c r="A84" s="338"/>
      <c r="B84" s="340" t="s">
        <v>74</v>
      </c>
      <c r="C84" s="146">
        <f t="shared" ref="C84:I84" si="115">C51/C18</f>
        <v>3.6237316798196169</v>
      </c>
      <c r="D84" s="147">
        <f t="shared" si="115"/>
        <v>3.5576735203907757</v>
      </c>
      <c r="E84" s="147">
        <f t="shared" si="115"/>
        <v>1.3755840856507735</v>
      </c>
      <c r="F84" s="147">
        <f t="shared" si="115"/>
        <v>1.1544637248743719</v>
      </c>
      <c r="G84" s="322">
        <f t="shared" si="115"/>
        <v>0.85966262877844446</v>
      </c>
      <c r="H84" s="322">
        <f t="shared" si="115"/>
        <v>1.0946293718094755</v>
      </c>
      <c r="I84" s="252">
        <f t="shared" si="115"/>
        <v>0.23019702452754323</v>
      </c>
      <c r="K84" s="43">
        <f t="shared" si="101"/>
        <v>-0.78970322699543838</v>
      </c>
    </row>
    <row r="85" spans="1:11" ht="20.100000000000001" customHeight="1" x14ac:dyDescent="0.25">
      <c r="A85" s="338"/>
      <c r="B85" s="340" t="s">
        <v>81</v>
      </c>
      <c r="C85" s="146"/>
      <c r="D85" s="147"/>
      <c r="E85" s="147"/>
      <c r="F85" s="147">
        <f t="shared" ref="F85:H85" si="116">F52/F19</f>
        <v>1.2164948453608246</v>
      </c>
      <c r="G85" s="322">
        <f t="shared" si="116"/>
        <v>1.2304849884526559</v>
      </c>
      <c r="H85" s="322">
        <f t="shared" si="116"/>
        <v>1.2112676056338028</v>
      </c>
      <c r="I85" s="252"/>
      <c r="K85" s="43">
        <f t="shared" si="101"/>
        <v>-1</v>
      </c>
    </row>
    <row r="86" spans="1:11" ht="20.100000000000001" customHeight="1" x14ac:dyDescent="0.25">
      <c r="A86" s="338"/>
      <c r="B86" s="340" t="s">
        <v>75</v>
      </c>
      <c r="C86" s="146">
        <f t="shared" ref="C86:I86" si="117">C53/C20</f>
        <v>1.8981239757911577</v>
      </c>
      <c r="D86" s="147">
        <f t="shared" si="117"/>
        <v>1.9696153245152437</v>
      </c>
      <c r="E86" s="147">
        <f t="shared" si="117"/>
        <v>2.0736778551369759</v>
      </c>
      <c r="F86" s="147">
        <f t="shared" si="117"/>
        <v>2.16216371773517</v>
      </c>
      <c r="G86" s="322">
        <f t="shared" si="117"/>
        <v>2.1878123182292111</v>
      </c>
      <c r="H86" s="322">
        <f t="shared" si="117"/>
        <v>2.2303370683056101</v>
      </c>
      <c r="I86" s="252">
        <f t="shared" si="117"/>
        <v>2.4757988361775594</v>
      </c>
      <c r="K86" s="43">
        <f t="shared" si="101"/>
        <v>0.11005590650852919</v>
      </c>
    </row>
    <row r="87" spans="1:11" ht="20.100000000000001" customHeight="1" x14ac:dyDescent="0.25">
      <c r="A87" s="338"/>
      <c r="B87" s="340" t="s">
        <v>76</v>
      </c>
      <c r="C87" s="146">
        <f t="shared" ref="C87:I87" si="118">C54/C21</f>
        <v>0.98625533815988875</v>
      </c>
      <c r="D87" s="147">
        <f t="shared" si="118"/>
        <v>0.97945810292732172</v>
      </c>
      <c r="E87" s="147">
        <f t="shared" si="118"/>
        <v>1.0752321369095725</v>
      </c>
      <c r="F87" s="147">
        <f t="shared" si="118"/>
        <v>1.0388874025453827</v>
      </c>
      <c r="G87" s="322">
        <f t="shared" si="118"/>
        <v>1.0228715092210838</v>
      </c>
      <c r="H87" s="322">
        <f t="shared" si="118"/>
        <v>1.0104919691807241</v>
      </c>
      <c r="I87" s="252">
        <f t="shared" si="118"/>
        <v>1.0694868283037615</v>
      </c>
      <c r="K87" s="43">
        <f t="shared" si="101"/>
        <v>5.8382313687132606E-2</v>
      </c>
    </row>
    <row r="88" spans="1:11" ht="20.100000000000001" customHeight="1" x14ac:dyDescent="0.25">
      <c r="A88" s="338"/>
      <c r="B88" s="340" t="s">
        <v>95</v>
      </c>
      <c r="C88" s="146"/>
      <c r="D88" s="147"/>
      <c r="E88" s="147"/>
      <c r="F88" s="147"/>
      <c r="G88" s="322"/>
      <c r="H88" s="322">
        <f t="shared" ref="H88:I88" si="119">H55/H22</f>
        <v>5.3868226772530994</v>
      </c>
      <c r="I88" s="252">
        <f t="shared" si="119"/>
        <v>5.5630260998464713</v>
      </c>
      <c r="K88" s="43">
        <f t="shared" si="101"/>
        <v>3.2710084060762756E-2</v>
      </c>
    </row>
    <row r="89" spans="1:11" ht="20.100000000000001" customHeight="1" x14ac:dyDescent="0.25">
      <c r="A89" s="338"/>
      <c r="B89" s="340" t="s">
        <v>77</v>
      </c>
      <c r="C89" s="146"/>
      <c r="D89" s="147"/>
      <c r="E89" s="147">
        <f t="shared" ref="E89:I89" si="120">E56/E23</f>
        <v>1.7142857142857142</v>
      </c>
      <c r="F89" s="147">
        <f t="shared" si="120"/>
        <v>1.6877828054298643</v>
      </c>
      <c r="G89" s="322">
        <f t="shared" si="120"/>
        <v>1.6655172413793105</v>
      </c>
      <c r="H89" s="322">
        <f t="shared" si="120"/>
        <v>1.4084231145935358</v>
      </c>
      <c r="I89" s="252">
        <f t="shared" si="120"/>
        <v>1.4280879864636209</v>
      </c>
      <c r="K89" s="43">
        <f t="shared" ref="K89" si="121">(I89-H89)/H89</f>
        <v>1.3962332530846267E-2</v>
      </c>
    </row>
    <row r="90" spans="1:11" ht="20.100000000000001" customHeight="1" thickBot="1" x14ac:dyDescent="0.3">
      <c r="A90" s="338"/>
      <c r="B90" s="340" t="s">
        <v>79</v>
      </c>
      <c r="C90" s="152">
        <f t="shared" ref="C90:I90" si="122">C57/C24</f>
        <v>0.80850063389424598</v>
      </c>
      <c r="D90" s="153">
        <f t="shared" si="122"/>
        <v>0.82026955014475089</v>
      </c>
      <c r="E90" s="153">
        <f t="shared" si="122"/>
        <v>0.99512438068627362</v>
      </c>
      <c r="F90" s="147">
        <f t="shared" si="122"/>
        <v>1.0088468323360724</v>
      </c>
      <c r="G90" s="322">
        <f t="shared" si="122"/>
        <v>0.93101744131492392</v>
      </c>
      <c r="H90" s="322">
        <f t="shared" si="122"/>
        <v>0.89796247739495461</v>
      </c>
      <c r="I90" s="252">
        <f t="shared" si="122"/>
        <v>0.96848621539424806</v>
      </c>
      <c r="K90" s="48">
        <f t="shared" si="101"/>
        <v>7.8537511059356552E-2</v>
      </c>
    </row>
    <row r="91" spans="1:11" ht="20.100000000000001" customHeight="1" thickBot="1" x14ac:dyDescent="0.3">
      <c r="A91" s="341" t="s">
        <v>27</v>
      </c>
      <c r="B91" s="342"/>
      <c r="C91" s="253">
        <f t="shared" ref="C91:I91" si="123">C58/C25</f>
        <v>2.2085980084340191</v>
      </c>
      <c r="D91" s="127">
        <f t="shared" si="123"/>
        <v>2.2692122767291418</v>
      </c>
      <c r="E91" s="127">
        <f t="shared" si="123"/>
        <v>2.3654983434630283</v>
      </c>
      <c r="F91" s="127">
        <f t="shared" si="123"/>
        <v>2.3973610213282766</v>
      </c>
      <c r="G91" s="327">
        <f t="shared" si="123"/>
        <v>1.998642762159057</v>
      </c>
      <c r="H91" s="327">
        <f t="shared" si="123"/>
        <v>1.9529290612670061</v>
      </c>
      <c r="I91" s="328">
        <f t="shared" si="123"/>
        <v>2.5331973556869745</v>
      </c>
      <c r="K91" s="138">
        <f t="shared" si="101"/>
        <v>0.29712717472876687</v>
      </c>
    </row>
    <row r="92" spans="1:11" ht="20.100000000000001" customHeight="1" x14ac:dyDescent="0.25">
      <c r="A92" s="338"/>
      <c r="B92" s="340" t="s">
        <v>73</v>
      </c>
      <c r="C92" s="146">
        <f t="shared" ref="C92:I92" si="124">C59/C26</f>
        <v>2.2427271848746191</v>
      </c>
      <c r="D92" s="147">
        <f t="shared" si="124"/>
        <v>2.2389405647573151</v>
      </c>
      <c r="E92" s="147">
        <f t="shared" si="124"/>
        <v>2.3500339940941997</v>
      </c>
      <c r="F92" s="147">
        <f t="shared" si="124"/>
        <v>2.3408639069507524</v>
      </c>
      <c r="G92" s="147">
        <f t="shared" si="124"/>
        <v>1.9606264239895432</v>
      </c>
      <c r="H92" s="322">
        <f t="shared" si="124"/>
        <v>1.9009209985033491</v>
      </c>
      <c r="I92" s="252">
        <f t="shared" si="124"/>
        <v>2.4322153108230773</v>
      </c>
      <c r="K92" s="250">
        <f t="shared" si="101"/>
        <v>0.2794931050464653</v>
      </c>
    </row>
    <row r="93" spans="1:11" ht="20.100000000000001" customHeight="1" x14ac:dyDescent="0.25">
      <c r="A93" s="338"/>
      <c r="B93" s="340" t="s">
        <v>74</v>
      </c>
      <c r="C93" s="146">
        <f t="shared" ref="C93:I93" si="125">C60/C27</f>
        <v>4.8119940048809466</v>
      </c>
      <c r="D93" s="147">
        <f t="shared" si="125"/>
        <v>4.9373233152999569</v>
      </c>
      <c r="E93" s="147">
        <f t="shared" si="125"/>
        <v>4.624503000994995</v>
      </c>
      <c r="F93" s="147">
        <f t="shared" si="125"/>
        <v>4.4451995202647794</v>
      </c>
      <c r="G93" s="147">
        <f t="shared" si="125"/>
        <v>4.0725646323951175</v>
      </c>
      <c r="H93" s="322">
        <f t="shared" si="125"/>
        <v>4.1533884225963389</v>
      </c>
      <c r="I93" s="252">
        <f t="shared" si="125"/>
        <v>4.4312890356480921</v>
      </c>
      <c r="K93" s="43">
        <f t="shared" si="101"/>
        <v>6.6909372487255536E-2</v>
      </c>
    </row>
    <row r="94" spans="1:11" ht="20.100000000000001" customHeight="1" x14ac:dyDescent="0.25">
      <c r="A94" s="338"/>
      <c r="B94" s="340" t="s">
        <v>81</v>
      </c>
      <c r="C94" s="146">
        <f t="shared" ref="C94:I94" si="126">C61/C28</f>
        <v>1.2000470560555261</v>
      </c>
      <c r="D94" s="147">
        <f t="shared" si="126"/>
        <v>1.7223988223497535</v>
      </c>
      <c r="E94" s="147">
        <f t="shared" si="126"/>
        <v>1.7286945464820571</v>
      </c>
      <c r="F94" s="147">
        <f t="shared" si="126"/>
        <v>1.3893143608102596</v>
      </c>
      <c r="G94" s="147">
        <f t="shared" si="126"/>
        <v>1.3575356980675111</v>
      </c>
      <c r="H94" s="322">
        <f t="shared" si="126"/>
        <v>1.3565374410377358</v>
      </c>
      <c r="I94" s="252">
        <f t="shared" si="126"/>
        <v>1.5740227960589863</v>
      </c>
      <c r="K94" s="43">
        <f t="shared" si="101"/>
        <v>0.16032388671474981</v>
      </c>
    </row>
    <row r="95" spans="1:11" ht="20.100000000000001" customHeight="1" x14ac:dyDescent="0.25">
      <c r="A95" s="338"/>
      <c r="B95" s="340" t="s">
        <v>75</v>
      </c>
      <c r="C95" s="146">
        <f t="shared" ref="C95:I95" si="127">C62/C29</f>
        <v>2.9827863289603198</v>
      </c>
      <c r="D95" s="147">
        <f t="shared" si="127"/>
        <v>3.0487845331072214</v>
      </c>
      <c r="E95" s="147">
        <f t="shared" si="127"/>
        <v>2.9918251668235269</v>
      </c>
      <c r="F95" s="147">
        <f t="shared" si="127"/>
        <v>3.1644058663513017</v>
      </c>
      <c r="G95" s="147">
        <f t="shared" si="127"/>
        <v>2.8850928150742061</v>
      </c>
      <c r="H95" s="322">
        <f t="shared" si="127"/>
        <v>2.8947995178773378</v>
      </c>
      <c r="I95" s="252">
        <f t="shared" si="127"/>
        <v>3.703379615826909</v>
      </c>
      <c r="K95" s="43">
        <f t="shared" si="101"/>
        <v>0.27932162243224246</v>
      </c>
    </row>
    <row r="96" spans="1:11" ht="20.100000000000001" customHeight="1" x14ac:dyDescent="0.25">
      <c r="A96" s="338"/>
      <c r="B96" s="340" t="s">
        <v>76</v>
      </c>
      <c r="C96" s="146">
        <f t="shared" ref="C96:I96" si="128">C63/C30</f>
        <v>1.9168367074143802</v>
      </c>
      <c r="D96" s="147">
        <f t="shared" si="128"/>
        <v>1.9705822616759467</v>
      </c>
      <c r="E96" s="147">
        <f t="shared" si="128"/>
        <v>2.2863621517907782</v>
      </c>
      <c r="F96" s="147">
        <f t="shared" si="128"/>
        <v>2.3450719574843908</v>
      </c>
      <c r="G96" s="147">
        <f t="shared" si="128"/>
        <v>1.8182837969742314</v>
      </c>
      <c r="H96" s="322">
        <f t="shared" si="128"/>
        <v>1.6219829952782092</v>
      </c>
      <c r="I96" s="252">
        <f t="shared" si="128"/>
        <v>2.4201212911920518</v>
      </c>
      <c r="K96" s="43">
        <f t="shared" si="101"/>
        <v>0.49207562486001438</v>
      </c>
    </row>
    <row r="97" spans="1:11" ht="20.100000000000001" customHeight="1" x14ac:dyDescent="0.25">
      <c r="A97" s="338"/>
      <c r="B97" s="340" t="s">
        <v>95</v>
      </c>
      <c r="C97" s="146"/>
      <c r="D97" s="147"/>
      <c r="E97" s="147"/>
      <c r="F97" s="147"/>
      <c r="G97" s="147"/>
      <c r="H97" s="322">
        <f t="shared" ref="H97:I97" si="129">H64/H31</f>
        <v>5.5459323799602238</v>
      </c>
      <c r="I97" s="252">
        <f t="shared" si="129"/>
        <v>6.0559059283069541</v>
      </c>
      <c r="K97" s="43">
        <f t="shared" si="101"/>
        <v>9.1954519710604157E-2</v>
      </c>
    </row>
    <row r="98" spans="1:11" ht="20.100000000000001" customHeight="1" x14ac:dyDescent="0.25">
      <c r="A98" s="338"/>
      <c r="B98" s="340" t="s">
        <v>77</v>
      </c>
      <c r="C98" s="146"/>
      <c r="D98" s="147"/>
      <c r="E98" s="147">
        <f t="shared" ref="E98:I98" si="130">E65/E32</f>
        <v>1.7142857142857142</v>
      </c>
      <c r="F98" s="147">
        <f t="shared" si="130"/>
        <v>3.3018050541516244</v>
      </c>
      <c r="G98" s="147">
        <f t="shared" si="130"/>
        <v>2.928657799274486</v>
      </c>
      <c r="H98" s="322">
        <f t="shared" si="130"/>
        <v>1.4084231145935358</v>
      </c>
      <c r="I98" s="252">
        <f t="shared" si="130"/>
        <v>1.4280879864636209</v>
      </c>
      <c r="K98" s="43">
        <f t="shared" si="101"/>
        <v>1.3962332530846267E-2</v>
      </c>
    </row>
    <row r="99" spans="1:11" ht="20.100000000000001" customHeight="1" thickBot="1" x14ac:dyDescent="0.3">
      <c r="A99" s="343"/>
      <c r="B99" s="344" t="s">
        <v>79</v>
      </c>
      <c r="C99" s="152">
        <f t="shared" ref="C99:I99" si="131">C66/C33</f>
        <v>0.82204908168838542</v>
      </c>
      <c r="D99" s="153">
        <f t="shared" si="131"/>
        <v>0.83867744257933441</v>
      </c>
      <c r="E99" s="153">
        <f t="shared" si="131"/>
        <v>1.0055573488595</v>
      </c>
      <c r="F99" s="153">
        <f t="shared" si="131"/>
        <v>1.0264779403275612</v>
      </c>
      <c r="G99" s="153">
        <f t="shared" si="131"/>
        <v>0.94189517834889158</v>
      </c>
      <c r="H99" s="324">
        <f t="shared" si="131"/>
        <v>0.91717894498720187</v>
      </c>
      <c r="I99" s="255">
        <f t="shared" si="131"/>
        <v>0.99862614328772581</v>
      </c>
      <c r="J99" s="335"/>
      <c r="K99" s="48">
        <f t="shared" si="101"/>
        <v>8.8801862216386182E-2</v>
      </c>
    </row>
    <row r="100" spans="1:11" ht="20.100000000000001" customHeight="1" x14ac:dyDescent="0.25"/>
    <row r="101" spans="1:11" ht="15.75" x14ac:dyDescent="0.25">
      <c r="A101" s="110" t="s">
        <v>44</v>
      </c>
    </row>
  </sheetData>
  <mergeCells count="41">
    <mergeCell ref="S5:T5"/>
    <mergeCell ref="A5:B6"/>
    <mergeCell ref="C5:C6"/>
    <mergeCell ref="D5:D6"/>
    <mergeCell ref="E5:E6"/>
    <mergeCell ref="H5:H6"/>
    <mergeCell ref="K5:K6"/>
    <mergeCell ref="L5:L6"/>
    <mergeCell ref="M5:M6"/>
    <mergeCell ref="P5:P6"/>
    <mergeCell ref="F5:F6"/>
    <mergeCell ref="N5:N6"/>
    <mergeCell ref="I5:I6"/>
    <mergeCell ref="Q5:Q6"/>
    <mergeCell ref="G5:G6"/>
    <mergeCell ref="O5:O6"/>
    <mergeCell ref="S38:T38"/>
    <mergeCell ref="A38:B39"/>
    <mergeCell ref="C38:C39"/>
    <mergeCell ref="D38:D39"/>
    <mergeCell ref="E38:E39"/>
    <mergeCell ref="H38:H39"/>
    <mergeCell ref="K38:K39"/>
    <mergeCell ref="L38:L39"/>
    <mergeCell ref="M38:M39"/>
    <mergeCell ref="P38:P39"/>
    <mergeCell ref="F38:F39"/>
    <mergeCell ref="N38:N39"/>
    <mergeCell ref="I38:I39"/>
    <mergeCell ref="Q38:Q39"/>
    <mergeCell ref="G38:G39"/>
    <mergeCell ref="O38:O39"/>
    <mergeCell ref="K71:K72"/>
    <mergeCell ref="A71:B72"/>
    <mergeCell ref="C71:C72"/>
    <mergeCell ref="D71:D72"/>
    <mergeCell ref="E71:E72"/>
    <mergeCell ref="H71:H72"/>
    <mergeCell ref="F71:F72"/>
    <mergeCell ref="I71:I72"/>
    <mergeCell ref="G71:G72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06" id="{0EAFEFC5-7791-47FA-95D8-74B63F191F4C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S7:T33</xm:sqref>
        </x14:conditionalFormatting>
        <x14:conditionalFormatting xmlns:xm="http://schemas.microsoft.com/office/excel/2006/main">
          <x14:cfRule type="iconSet" priority="109" id="{6A2C635A-0C34-43C2-8F85-BA82A2A51A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S40:T66</xm:sqref>
        </x14:conditionalFormatting>
        <x14:conditionalFormatting xmlns:xm="http://schemas.microsoft.com/office/excel/2006/main">
          <x14:cfRule type="iconSet" priority="112" id="{4498C8FE-D0E4-4807-A42A-4AAF376B3AA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K73:K99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F35"/>
  <sheetViews>
    <sheetView topLeftCell="A4" workbookViewId="0">
      <selection activeCell="B26" sqref="B26:D27"/>
    </sheetView>
  </sheetViews>
  <sheetFormatPr defaultRowHeight="15" x14ac:dyDescent="0.25"/>
  <cols>
    <col min="1" max="1" width="21.28515625" customWidth="1"/>
    <col min="2" max="2" width="14.140625" customWidth="1"/>
    <col min="3" max="3" width="13.140625" bestFit="1" customWidth="1"/>
    <col min="4" max="4" width="13.140625" customWidth="1"/>
    <col min="5" max="5" width="9" bestFit="1" customWidth="1"/>
    <col min="6" max="6" width="7" customWidth="1"/>
    <col min="7" max="7" width="21.5703125" customWidth="1"/>
    <col min="8" max="8" width="18" bestFit="1" customWidth="1"/>
    <col min="9" max="9" width="11.140625" bestFit="1" customWidth="1"/>
    <col min="10" max="10" width="10.140625" bestFit="1" customWidth="1"/>
    <col min="11" max="11" width="11.140625" bestFit="1" customWidth="1"/>
  </cols>
  <sheetData>
    <row r="1" spans="1:4" x14ac:dyDescent="0.25">
      <c r="B1">
        <v>2013</v>
      </c>
      <c r="C1">
        <v>2014</v>
      </c>
      <c r="D1">
        <v>2015</v>
      </c>
    </row>
    <row r="2" spans="1:4" x14ac:dyDescent="0.25">
      <c r="A2" t="s">
        <v>10</v>
      </c>
      <c r="B2" s="2">
        <f t="shared" ref="B2:B14" si="0">VLOOKUP(A2,$A$18:$D$33,2,0)</f>
        <v>41850368</v>
      </c>
      <c r="C2" s="2">
        <f t="shared" ref="C2:C14" si="1">VLOOKUP(A2,$A$18:$D$33,3,0)</f>
        <v>41112966</v>
      </c>
      <c r="D2" s="2">
        <f t="shared" ref="D2:D14" si="2">VLOOKUP(A2,$A$18:$D$33,4,0)</f>
        <v>42790944</v>
      </c>
    </row>
    <row r="3" spans="1:4" x14ac:dyDescent="0.25">
      <c r="A3" t="s">
        <v>21</v>
      </c>
      <c r="B3" s="2">
        <f t="shared" si="0"/>
        <v>545229</v>
      </c>
      <c r="C3" s="2">
        <f t="shared" si="1"/>
        <v>500149</v>
      </c>
      <c r="D3" s="2">
        <f t="shared" si="2"/>
        <v>511828</v>
      </c>
    </row>
    <row r="4" spans="1:4" x14ac:dyDescent="0.25">
      <c r="A4" t="s">
        <v>15</v>
      </c>
      <c r="B4" s="2">
        <f t="shared" si="0"/>
        <v>27933287</v>
      </c>
      <c r="C4" s="2">
        <f t="shared" si="1"/>
        <v>29954472</v>
      </c>
      <c r="D4" s="2">
        <f t="shared" si="2"/>
        <v>33380140</v>
      </c>
    </row>
    <row r="5" spans="1:4" x14ac:dyDescent="0.25">
      <c r="A5" t="s">
        <v>8</v>
      </c>
      <c r="B5" s="2">
        <f t="shared" si="0"/>
        <v>749688</v>
      </c>
      <c r="C5" s="2">
        <f t="shared" si="1"/>
        <v>1052327</v>
      </c>
      <c r="D5" s="2">
        <f t="shared" si="2"/>
        <v>718930</v>
      </c>
    </row>
    <row r="6" spans="1:4" x14ac:dyDescent="0.25">
      <c r="A6" t="s">
        <v>19</v>
      </c>
      <c r="B6" s="2">
        <f t="shared" si="0"/>
        <v>49604</v>
      </c>
      <c r="C6" s="2">
        <f t="shared" si="1"/>
        <v>61580</v>
      </c>
      <c r="D6" s="2">
        <f t="shared" si="2"/>
        <v>51274</v>
      </c>
    </row>
    <row r="7" spans="1:4" x14ac:dyDescent="0.25">
      <c r="A7" t="s">
        <v>13</v>
      </c>
      <c r="B7" s="2">
        <f t="shared" si="0"/>
        <v>3157366</v>
      </c>
      <c r="C7" s="2">
        <f t="shared" si="1"/>
        <v>2572994</v>
      </c>
      <c r="D7" s="2">
        <f t="shared" si="2"/>
        <v>2349253</v>
      </c>
    </row>
    <row r="8" spans="1:4" x14ac:dyDescent="0.25">
      <c r="A8" t="s">
        <v>20</v>
      </c>
      <c r="B8" s="2">
        <f t="shared" si="0"/>
        <v>8689647</v>
      </c>
      <c r="C8" s="2">
        <f t="shared" si="1"/>
        <v>8672328</v>
      </c>
      <c r="D8" s="2">
        <f t="shared" si="2"/>
        <v>9376873</v>
      </c>
    </row>
    <row r="9" spans="1:4" x14ac:dyDescent="0.25">
      <c r="A9" t="s">
        <v>14</v>
      </c>
      <c r="B9" s="2">
        <f t="shared" si="0"/>
        <v>979722</v>
      </c>
      <c r="C9" s="2">
        <f t="shared" si="1"/>
        <v>1157857</v>
      </c>
      <c r="D9" s="2">
        <f t="shared" si="2"/>
        <v>971148</v>
      </c>
    </row>
    <row r="10" spans="1:4" x14ac:dyDescent="0.25">
      <c r="A10" t="s">
        <v>9</v>
      </c>
      <c r="B10" s="2">
        <f t="shared" si="0"/>
        <v>6826528</v>
      </c>
      <c r="C10" s="2">
        <f t="shared" si="1"/>
        <v>7426547</v>
      </c>
      <c r="D10" s="2">
        <f t="shared" si="2"/>
        <v>8697573</v>
      </c>
    </row>
    <row r="11" spans="1:4" x14ac:dyDescent="0.25">
      <c r="A11" t="s">
        <v>12</v>
      </c>
      <c r="B11" s="2">
        <f t="shared" si="0"/>
        <v>8038638</v>
      </c>
      <c r="C11" s="2">
        <f t="shared" si="1"/>
        <v>8190555</v>
      </c>
      <c r="D11" s="2">
        <f t="shared" si="2"/>
        <v>8106734</v>
      </c>
    </row>
    <row r="12" spans="1:4" x14ac:dyDescent="0.25">
      <c r="A12" t="s">
        <v>11</v>
      </c>
      <c r="B12" s="2">
        <f t="shared" si="0"/>
        <v>28637179</v>
      </c>
      <c r="C12" s="2">
        <f t="shared" si="1"/>
        <v>27639145</v>
      </c>
      <c r="D12" s="2">
        <f t="shared" si="2"/>
        <v>28209594</v>
      </c>
    </row>
    <row r="13" spans="1:4" x14ac:dyDescent="0.25">
      <c r="A13" t="s">
        <v>6</v>
      </c>
      <c r="B13" s="2">
        <f t="shared" si="0"/>
        <v>104244735</v>
      </c>
      <c r="C13" s="2">
        <f t="shared" si="1"/>
        <v>109415072</v>
      </c>
      <c r="D13" s="2">
        <f t="shared" si="2"/>
        <v>121693184</v>
      </c>
    </row>
    <row r="14" spans="1:4" x14ac:dyDescent="0.25">
      <c r="A14" t="s">
        <v>7</v>
      </c>
      <c r="B14" s="2">
        <f t="shared" si="0"/>
        <v>524313</v>
      </c>
      <c r="C14" s="2">
        <f t="shared" si="1"/>
        <v>513075</v>
      </c>
      <c r="D14" s="2">
        <f t="shared" si="2"/>
        <v>490437</v>
      </c>
    </row>
    <row r="16" spans="1:4" ht="15.75" thickBot="1" x14ac:dyDescent="0.3"/>
    <row r="17" spans="1:6" x14ac:dyDescent="0.25">
      <c r="A17" s="8" t="s">
        <v>22</v>
      </c>
      <c r="B17" s="9"/>
      <c r="C17" s="10"/>
      <c r="D17" s="10"/>
    </row>
    <row r="18" spans="1:6" x14ac:dyDescent="0.25">
      <c r="A18" s="3" t="s">
        <v>6</v>
      </c>
      <c r="B18" s="2">
        <v>104244735</v>
      </c>
      <c r="C18" s="2">
        <v>109415072</v>
      </c>
      <c r="D18" s="2">
        <v>121693184</v>
      </c>
      <c r="F18" s="3"/>
    </row>
    <row r="19" spans="1:6" x14ac:dyDescent="0.25">
      <c r="A19" s="3" t="s">
        <v>7</v>
      </c>
      <c r="B19" s="2">
        <v>524313</v>
      </c>
      <c r="C19" s="2">
        <v>513075</v>
      </c>
      <c r="D19" s="2">
        <v>490437</v>
      </c>
      <c r="F19" s="3"/>
    </row>
    <row r="20" spans="1:6" x14ac:dyDescent="0.25">
      <c r="A20" s="3" t="s">
        <v>13</v>
      </c>
      <c r="B20" s="2">
        <v>3157366</v>
      </c>
      <c r="C20" s="2">
        <v>2572994</v>
      </c>
      <c r="D20" s="2">
        <v>2349253</v>
      </c>
      <c r="F20" s="3"/>
    </row>
    <row r="21" spans="1:6" x14ac:dyDescent="0.25">
      <c r="A21" s="3" t="s">
        <v>14</v>
      </c>
      <c r="B21" s="2">
        <v>979722</v>
      </c>
      <c r="C21" s="2">
        <v>1157857</v>
      </c>
      <c r="D21" s="2">
        <v>971148</v>
      </c>
      <c r="F21" s="3"/>
    </row>
    <row r="22" spans="1:6" x14ac:dyDescent="0.25">
      <c r="A22" s="3" t="s">
        <v>8</v>
      </c>
      <c r="B22" s="2">
        <v>749688</v>
      </c>
      <c r="C22" s="2">
        <v>1052327</v>
      </c>
      <c r="D22" s="2">
        <v>718930</v>
      </c>
      <c r="F22" s="3"/>
    </row>
    <row r="23" spans="1:6" x14ac:dyDescent="0.25">
      <c r="A23" s="3" t="s">
        <v>15</v>
      </c>
      <c r="B23" s="2">
        <v>27933287</v>
      </c>
      <c r="C23" s="2">
        <v>29954472</v>
      </c>
      <c r="D23" s="2">
        <v>33380140</v>
      </c>
      <c r="F23" s="3"/>
    </row>
    <row r="24" spans="1:6" x14ac:dyDescent="0.25">
      <c r="A24" s="3" t="s">
        <v>9</v>
      </c>
      <c r="B24" s="2">
        <v>6826528</v>
      </c>
      <c r="C24" s="2">
        <v>7426547</v>
      </c>
      <c r="D24" s="2">
        <v>8697573</v>
      </c>
      <c r="F24" s="3"/>
    </row>
    <row r="25" spans="1:6" x14ac:dyDescent="0.25">
      <c r="A25" s="3" t="s">
        <v>16</v>
      </c>
      <c r="B25" s="2">
        <v>121583618</v>
      </c>
      <c r="C25" s="2">
        <v>113433879</v>
      </c>
      <c r="D25" s="2">
        <v>110933029</v>
      </c>
      <c r="F25" s="3"/>
    </row>
    <row r="26" spans="1:6" x14ac:dyDescent="0.25">
      <c r="A26" s="4" t="s">
        <v>17</v>
      </c>
      <c r="B26" s="2">
        <v>8478931</v>
      </c>
      <c r="C26" s="2">
        <v>6725021</v>
      </c>
      <c r="D26" s="2">
        <v>4586193</v>
      </c>
      <c r="F26" s="3"/>
    </row>
    <row r="27" spans="1:6" x14ac:dyDescent="0.25">
      <c r="A27" s="4" t="s">
        <v>18</v>
      </c>
      <c r="B27" s="2">
        <v>113104683</v>
      </c>
      <c r="C27" s="2">
        <v>106708857</v>
      </c>
      <c r="D27" s="2">
        <v>106346836</v>
      </c>
      <c r="F27" s="3"/>
    </row>
    <row r="28" spans="1:6" x14ac:dyDescent="0.25">
      <c r="A28" s="3" t="s">
        <v>10</v>
      </c>
      <c r="B28" s="2">
        <v>41850368</v>
      </c>
      <c r="C28" s="2">
        <v>41112966</v>
      </c>
      <c r="D28" s="2">
        <v>42790944</v>
      </c>
      <c r="F28" s="3"/>
    </row>
    <row r="29" spans="1:6" x14ac:dyDescent="0.25">
      <c r="A29" s="3" t="s">
        <v>11</v>
      </c>
      <c r="B29" s="2">
        <v>28637179</v>
      </c>
      <c r="C29" s="2">
        <v>27639145</v>
      </c>
      <c r="D29" s="2">
        <v>28209594</v>
      </c>
      <c r="F29" s="3"/>
    </row>
    <row r="30" spans="1:6" x14ac:dyDescent="0.25">
      <c r="A30" s="3" t="s">
        <v>12</v>
      </c>
      <c r="B30" s="2">
        <v>8038638</v>
      </c>
      <c r="C30" s="2">
        <v>8190555</v>
      </c>
      <c r="D30" s="2">
        <v>8106734</v>
      </c>
      <c r="F30" s="3"/>
    </row>
    <row r="31" spans="1:6" x14ac:dyDescent="0.25">
      <c r="A31" s="3" t="s">
        <v>19</v>
      </c>
      <c r="B31" s="6">
        <v>49604</v>
      </c>
      <c r="C31" s="7">
        <v>61580</v>
      </c>
      <c r="D31" s="7">
        <v>51274</v>
      </c>
      <c r="F31" s="3"/>
    </row>
    <row r="32" spans="1:6" x14ac:dyDescent="0.25">
      <c r="A32" s="3" t="s">
        <v>20</v>
      </c>
      <c r="B32" s="6">
        <v>8689647</v>
      </c>
      <c r="C32" s="7">
        <v>8672328</v>
      </c>
      <c r="D32" s="7">
        <v>9376873</v>
      </c>
    </row>
    <row r="33" spans="1:4" x14ac:dyDescent="0.25">
      <c r="A33" s="3" t="s">
        <v>21</v>
      </c>
      <c r="B33" s="6">
        <v>545229</v>
      </c>
      <c r="C33" s="7">
        <v>500149</v>
      </c>
      <c r="D33" s="7">
        <v>511828</v>
      </c>
    </row>
    <row r="34" spans="1:4" x14ac:dyDescent="0.25">
      <c r="A34" s="14" t="s">
        <v>22</v>
      </c>
      <c r="B34" s="2">
        <f>SUM(B18:B33)-B26-B27</f>
        <v>353809922</v>
      </c>
      <c r="C34" s="2">
        <f>SUM(C18:C33)-C26-C27</f>
        <v>351702946</v>
      </c>
      <c r="D34" s="2">
        <f>SUM(D18:D33)-D26-D27</f>
        <v>368280941</v>
      </c>
    </row>
    <row r="35" spans="1:4" x14ac:dyDescent="0.25">
      <c r="A35" s="14" t="s">
        <v>28</v>
      </c>
      <c r="B35" s="2">
        <f>B18+B19+B20+B21+B22+B23+B24+B28+B29+B30+B31+B32+B33</f>
        <v>232226304</v>
      </c>
      <c r="C35" s="2">
        <f>C18+C19+C20+C21+C22+C23+C24+C28+C29+C30+C31+C32+C33</f>
        <v>238269067</v>
      </c>
      <c r="D35" s="2">
        <f>D18+D19+D20+D21+D22+D23+D24+D28+D29+D30+D31+D32+D33</f>
        <v>257347912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43"/>
  <sheetViews>
    <sheetView topLeftCell="A25" workbookViewId="0">
      <selection activeCell="B38" sqref="B38:D40"/>
    </sheetView>
  </sheetViews>
  <sheetFormatPr defaultRowHeight="15" x14ac:dyDescent="0.25"/>
  <cols>
    <col min="1" max="1" width="24.140625" bestFit="1" customWidth="1"/>
    <col min="2" max="4" width="11.140625" bestFit="1" customWidth="1"/>
    <col min="8" max="8" width="2" customWidth="1"/>
  </cols>
  <sheetData>
    <row r="1" spans="1:4" x14ac:dyDescent="0.25">
      <c r="A1" s="8" t="s">
        <v>22</v>
      </c>
      <c r="B1" s="9">
        <v>353809918</v>
      </c>
      <c r="C1" s="10">
        <v>351702940</v>
      </c>
      <c r="D1" s="10">
        <v>368280934</v>
      </c>
    </row>
    <row r="2" spans="1:4" x14ac:dyDescent="0.25">
      <c r="A2" s="3" t="s">
        <v>6</v>
      </c>
      <c r="B2" s="6">
        <v>104244735</v>
      </c>
      <c r="C2" s="7">
        <v>109415072</v>
      </c>
      <c r="D2" s="7">
        <v>121693184</v>
      </c>
    </row>
    <row r="3" spans="1:4" x14ac:dyDescent="0.25">
      <c r="A3" s="4" t="s">
        <v>23</v>
      </c>
      <c r="B3" s="5">
        <v>75737330</v>
      </c>
      <c r="C3" s="2">
        <v>78057816</v>
      </c>
      <c r="D3" s="2">
        <v>83836855</v>
      </c>
    </row>
    <row r="4" spans="1:4" x14ac:dyDescent="0.25">
      <c r="A4" s="4" t="s">
        <v>24</v>
      </c>
      <c r="B4" s="5">
        <v>28507403</v>
      </c>
      <c r="C4" s="2">
        <v>31357259</v>
      </c>
      <c r="D4" s="2">
        <v>37856331</v>
      </c>
    </row>
    <row r="5" spans="1:4" x14ac:dyDescent="0.25">
      <c r="A5" s="3" t="s">
        <v>7</v>
      </c>
      <c r="B5" s="6">
        <v>524313</v>
      </c>
      <c r="C5" s="7">
        <v>513075</v>
      </c>
      <c r="D5" s="7">
        <v>490437</v>
      </c>
    </row>
    <row r="6" spans="1:4" x14ac:dyDescent="0.25">
      <c r="A6" s="4" t="s">
        <v>23</v>
      </c>
      <c r="B6" s="5">
        <v>394104</v>
      </c>
      <c r="C6" s="2">
        <v>390923</v>
      </c>
      <c r="D6" s="2">
        <v>410263</v>
      </c>
    </row>
    <row r="7" spans="1:4" x14ac:dyDescent="0.25">
      <c r="A7" s="4" t="s">
        <v>24</v>
      </c>
      <c r="B7" s="5">
        <v>130210</v>
      </c>
      <c r="C7" s="2">
        <v>122156</v>
      </c>
      <c r="D7" s="2">
        <v>80173</v>
      </c>
    </row>
    <row r="8" spans="1:4" x14ac:dyDescent="0.25">
      <c r="A8" s="3" t="s">
        <v>13</v>
      </c>
      <c r="B8" s="6">
        <v>3157366</v>
      </c>
      <c r="C8" s="7">
        <v>2572994</v>
      </c>
      <c r="D8" s="7">
        <v>2349253</v>
      </c>
    </row>
    <row r="9" spans="1:4" x14ac:dyDescent="0.25">
      <c r="A9" s="4" t="s">
        <v>23</v>
      </c>
      <c r="B9" s="5">
        <v>1807498</v>
      </c>
      <c r="C9" s="2">
        <v>1417602</v>
      </c>
      <c r="D9" s="2">
        <v>1188124</v>
      </c>
    </row>
    <row r="10" spans="1:4" x14ac:dyDescent="0.25">
      <c r="A10" s="4" t="s">
        <v>24</v>
      </c>
      <c r="B10" s="5">
        <v>1349869</v>
      </c>
      <c r="C10" s="2">
        <v>1155393</v>
      </c>
      <c r="D10" s="2">
        <v>1161127</v>
      </c>
    </row>
    <row r="11" spans="1:4" x14ac:dyDescent="0.25">
      <c r="A11" s="3" t="s">
        <v>14</v>
      </c>
      <c r="B11" s="6">
        <v>979722</v>
      </c>
      <c r="C11" s="7">
        <v>1157857</v>
      </c>
      <c r="D11" s="7">
        <v>971148</v>
      </c>
    </row>
    <row r="12" spans="1:4" x14ac:dyDescent="0.25">
      <c r="A12" s="4" t="s">
        <v>23</v>
      </c>
      <c r="B12" s="5">
        <v>248526</v>
      </c>
      <c r="C12" s="2">
        <v>289820</v>
      </c>
      <c r="D12" s="2">
        <v>204424</v>
      </c>
    </row>
    <row r="13" spans="1:4" x14ac:dyDescent="0.25">
      <c r="A13" s="4" t="s">
        <v>24</v>
      </c>
      <c r="B13" s="5">
        <v>731196</v>
      </c>
      <c r="C13" s="2">
        <v>868033</v>
      </c>
      <c r="D13" s="2">
        <v>766726</v>
      </c>
    </row>
    <row r="14" spans="1:4" x14ac:dyDescent="0.25">
      <c r="A14" s="3" t="s">
        <v>8</v>
      </c>
      <c r="B14" s="6">
        <v>749688</v>
      </c>
      <c r="C14" s="7">
        <v>1052327</v>
      </c>
      <c r="D14" s="7">
        <v>718930</v>
      </c>
    </row>
    <row r="15" spans="1:4" x14ac:dyDescent="0.25">
      <c r="A15" s="4" t="s">
        <v>23</v>
      </c>
      <c r="B15" s="5">
        <v>749688</v>
      </c>
      <c r="C15" s="2">
        <v>1052327</v>
      </c>
      <c r="D15" s="2">
        <v>718930</v>
      </c>
    </row>
    <row r="16" spans="1:4" x14ac:dyDescent="0.25">
      <c r="A16" s="3" t="s">
        <v>15</v>
      </c>
      <c r="B16" s="6">
        <v>27933287</v>
      </c>
      <c r="C16" s="7">
        <v>29954472</v>
      </c>
      <c r="D16" s="7">
        <v>33380140</v>
      </c>
    </row>
    <row r="17" spans="1:4" x14ac:dyDescent="0.25">
      <c r="A17" s="4" t="s">
        <v>23</v>
      </c>
      <c r="B17" s="5">
        <v>3025462</v>
      </c>
      <c r="C17" s="2">
        <v>2446596</v>
      </c>
      <c r="D17" s="2">
        <v>2405608</v>
      </c>
    </row>
    <row r="18" spans="1:4" x14ac:dyDescent="0.25">
      <c r="A18" s="4" t="s">
        <v>24</v>
      </c>
      <c r="B18" s="5">
        <v>24907826</v>
      </c>
      <c r="C18" s="2">
        <v>27507876</v>
      </c>
      <c r="D18" s="2">
        <v>30974533</v>
      </c>
    </row>
    <row r="19" spans="1:4" x14ac:dyDescent="0.25">
      <c r="A19" s="3" t="s">
        <v>9</v>
      </c>
      <c r="B19" s="6">
        <v>6826528</v>
      </c>
      <c r="C19" s="7">
        <v>7426547</v>
      </c>
      <c r="D19" s="7">
        <v>8697573</v>
      </c>
    </row>
    <row r="20" spans="1:4" x14ac:dyDescent="0.25">
      <c r="A20" s="4" t="s">
        <v>23</v>
      </c>
      <c r="B20" s="5">
        <v>6349320</v>
      </c>
      <c r="C20" s="2">
        <v>7071620</v>
      </c>
      <c r="D20" s="2">
        <v>8351351</v>
      </c>
    </row>
    <row r="21" spans="1:4" x14ac:dyDescent="0.25">
      <c r="A21" s="4" t="s">
        <v>24</v>
      </c>
      <c r="B21" s="5">
        <v>477210</v>
      </c>
      <c r="C21" s="2">
        <v>354928</v>
      </c>
      <c r="D21" s="2">
        <v>346224</v>
      </c>
    </row>
    <row r="22" spans="1:4" x14ac:dyDescent="0.25">
      <c r="A22" s="3" t="s">
        <v>16</v>
      </c>
      <c r="B22" s="6">
        <v>121583618</v>
      </c>
      <c r="C22" s="7">
        <v>113433879</v>
      </c>
      <c r="D22" s="7">
        <v>110933029</v>
      </c>
    </row>
    <row r="23" spans="1:4" x14ac:dyDescent="0.25">
      <c r="A23" s="3" t="s">
        <v>10</v>
      </c>
      <c r="B23" s="6">
        <v>41850368</v>
      </c>
      <c r="C23" s="7">
        <v>41112966</v>
      </c>
      <c r="D23" s="7">
        <v>42790944</v>
      </c>
    </row>
    <row r="24" spans="1:4" x14ac:dyDescent="0.25">
      <c r="A24" s="4" t="s">
        <v>23</v>
      </c>
      <c r="B24" s="5">
        <v>1181554</v>
      </c>
      <c r="C24" s="2">
        <v>1104175</v>
      </c>
      <c r="D24" s="2">
        <v>1423962</v>
      </c>
    </row>
    <row r="25" spans="1:4" x14ac:dyDescent="0.25">
      <c r="A25" s="4" t="s">
        <v>24</v>
      </c>
      <c r="B25" s="5">
        <v>40668815</v>
      </c>
      <c r="C25" s="2">
        <v>40008791</v>
      </c>
      <c r="D25" s="2">
        <v>41366983</v>
      </c>
    </row>
    <row r="26" spans="1:4" x14ac:dyDescent="0.25">
      <c r="A26" s="3" t="s">
        <v>11</v>
      </c>
      <c r="B26" s="6">
        <v>28637179</v>
      </c>
      <c r="C26" s="7">
        <v>27639145</v>
      </c>
      <c r="D26" s="7">
        <v>28209594</v>
      </c>
    </row>
    <row r="27" spans="1:4" x14ac:dyDescent="0.25">
      <c r="A27" s="4" t="s">
        <v>23</v>
      </c>
      <c r="B27" s="5">
        <v>23110264</v>
      </c>
      <c r="C27" s="2">
        <v>22074375</v>
      </c>
      <c r="D27" s="2">
        <v>22777363</v>
      </c>
    </row>
    <row r="28" spans="1:4" x14ac:dyDescent="0.25">
      <c r="A28" s="4" t="s">
        <v>24</v>
      </c>
      <c r="B28" s="5">
        <v>5526914</v>
      </c>
      <c r="C28" s="2">
        <v>5564767</v>
      </c>
      <c r="D28" s="2">
        <v>5432232</v>
      </c>
    </row>
    <row r="29" spans="1:4" x14ac:dyDescent="0.25">
      <c r="A29" s="3" t="s">
        <v>12</v>
      </c>
      <c r="B29" s="6">
        <v>8038638</v>
      </c>
      <c r="C29" s="7">
        <v>8190555</v>
      </c>
      <c r="D29" s="7">
        <v>8106734</v>
      </c>
    </row>
    <row r="30" spans="1:4" x14ac:dyDescent="0.25">
      <c r="A30" s="4" t="s">
        <v>23</v>
      </c>
      <c r="B30" s="5">
        <v>6766769</v>
      </c>
      <c r="C30" s="2">
        <v>6917289</v>
      </c>
      <c r="D30" s="2">
        <v>6898437</v>
      </c>
    </row>
    <row r="31" spans="1:4" x14ac:dyDescent="0.25">
      <c r="A31" s="4" t="s">
        <v>24</v>
      </c>
      <c r="B31" s="5">
        <v>1271869</v>
      </c>
      <c r="C31" s="2">
        <v>1273267</v>
      </c>
      <c r="D31" s="2">
        <v>1208298</v>
      </c>
    </row>
    <row r="32" spans="1:4" x14ac:dyDescent="0.25">
      <c r="A32" s="3" t="s">
        <v>19</v>
      </c>
      <c r="B32" s="6">
        <v>49604</v>
      </c>
      <c r="C32" s="7">
        <v>61580</v>
      </c>
      <c r="D32" s="7">
        <v>51274</v>
      </c>
    </row>
    <row r="33" spans="1:4" x14ac:dyDescent="0.25">
      <c r="A33" s="4" t="s">
        <v>24</v>
      </c>
      <c r="B33" s="5">
        <v>40070</v>
      </c>
      <c r="C33" s="2">
        <v>31120</v>
      </c>
      <c r="D33" s="2">
        <v>26626</v>
      </c>
    </row>
    <row r="34" spans="1:4" x14ac:dyDescent="0.25">
      <c r="A34" s="4" t="s">
        <v>23</v>
      </c>
      <c r="B34" s="5">
        <v>9535</v>
      </c>
      <c r="C34" s="2">
        <v>30463</v>
      </c>
      <c r="D34" s="2">
        <v>24647</v>
      </c>
    </row>
    <row r="35" spans="1:4" x14ac:dyDescent="0.25">
      <c r="A35" s="3" t="s">
        <v>20</v>
      </c>
      <c r="B35" s="6">
        <v>8689647</v>
      </c>
      <c r="C35" s="7">
        <v>8672328</v>
      </c>
      <c r="D35" s="7">
        <v>9376873</v>
      </c>
    </row>
    <row r="36" spans="1:4" x14ac:dyDescent="0.25">
      <c r="A36" s="4" t="s">
        <v>23</v>
      </c>
      <c r="B36" s="5">
        <v>600290</v>
      </c>
      <c r="C36" s="2">
        <v>1248375</v>
      </c>
      <c r="D36" s="2">
        <v>1612998</v>
      </c>
    </row>
    <row r="37" spans="1:4" x14ac:dyDescent="0.25">
      <c r="A37" s="4" t="s">
        <v>24</v>
      </c>
      <c r="B37" s="5">
        <v>8089359</v>
      </c>
      <c r="C37" s="2">
        <v>7423952</v>
      </c>
      <c r="D37" s="2">
        <v>7763875</v>
      </c>
    </row>
    <row r="38" spans="1:4" x14ac:dyDescent="0.25">
      <c r="A38" s="3" t="s">
        <v>21</v>
      </c>
      <c r="B38" s="6">
        <v>545229</v>
      </c>
      <c r="C38" s="7">
        <v>500149</v>
      </c>
      <c r="D38" s="7">
        <v>511828</v>
      </c>
    </row>
    <row r="39" spans="1:4" x14ac:dyDescent="0.25">
      <c r="A39" s="4" t="s">
        <v>23</v>
      </c>
      <c r="B39" s="5">
        <v>50888</v>
      </c>
      <c r="C39" s="2">
        <v>38562</v>
      </c>
      <c r="D39" s="2">
        <v>47530</v>
      </c>
    </row>
    <row r="40" spans="1:4" ht="15.75" thickBot="1" x14ac:dyDescent="0.3">
      <c r="A40" s="11" t="s">
        <v>24</v>
      </c>
      <c r="B40" s="12">
        <v>494342</v>
      </c>
      <c r="C40" s="13">
        <v>461588</v>
      </c>
      <c r="D40" s="13">
        <v>464298</v>
      </c>
    </row>
    <row r="43" spans="1:4" x14ac:dyDescent="0.25">
      <c r="B43" s="2">
        <f>B1-B22</f>
        <v>232226300</v>
      </c>
      <c r="C43" s="2">
        <f t="shared" ref="C43:D43" si="0">C1-C22</f>
        <v>238269061</v>
      </c>
      <c r="D43" s="2">
        <f t="shared" si="0"/>
        <v>257347905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"/>
  <sheetViews>
    <sheetView showGridLines="0" showRowColHeaders="0" workbookViewId="0">
      <selection activeCell="D31" sqref="D31"/>
    </sheetView>
  </sheetViews>
  <sheetFormatPr defaultRowHeight="15" x14ac:dyDescent="0.25"/>
  <sheetData>
    <row r="2" spans="1:1" ht="15.75" x14ac:dyDescent="0.25">
      <c r="A2" s="256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M51"/>
  <sheetViews>
    <sheetView showGridLines="0" showRowColHeaders="0" topLeftCell="A28" zoomScale="80" zoomScaleNormal="80" workbookViewId="0">
      <selection activeCell="Q38" sqref="Q38"/>
    </sheetView>
  </sheetViews>
  <sheetFormatPr defaultRowHeight="16.5" x14ac:dyDescent="0.3"/>
  <cols>
    <col min="1" max="1" width="3.140625" style="60" customWidth="1"/>
    <col min="2" max="3" width="9.140625" style="60"/>
    <col min="4" max="4" width="5.5703125" style="60" customWidth="1"/>
    <col min="5" max="7" width="9.140625" style="60"/>
    <col min="8" max="8" width="12.85546875" style="60" customWidth="1"/>
    <col min="9" max="10" width="9.140625" style="60"/>
    <col min="11" max="11" width="9.140625" style="60" customWidth="1"/>
    <col min="12" max="12" width="10" style="60" customWidth="1"/>
    <col min="13" max="13" width="13.7109375" style="61" customWidth="1"/>
    <col min="14" max="16384" width="9.140625" style="60"/>
  </cols>
  <sheetData>
    <row r="2" spans="2:13" ht="11.25" customHeight="1" x14ac:dyDescent="0.3">
      <c r="B2" s="353" t="s">
        <v>35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84"/>
    </row>
    <row r="3" spans="2:13" ht="11.25" customHeight="1" x14ac:dyDescent="0.3"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84"/>
    </row>
    <row r="4" spans="2:13" ht="11.25" customHeight="1" x14ac:dyDescent="0.3">
      <c r="B4" s="354" t="s">
        <v>99</v>
      </c>
      <c r="C4" s="354"/>
      <c r="D4" s="355" t="s">
        <v>92</v>
      </c>
      <c r="E4" s="356"/>
      <c r="F4" s="356"/>
      <c r="G4" s="356"/>
      <c r="H4" s="356"/>
      <c r="I4" s="356"/>
      <c r="J4" s="356"/>
      <c r="K4" s="356"/>
      <c r="L4" s="85"/>
      <c r="M4" s="86"/>
    </row>
    <row r="5" spans="2:13" ht="11.25" customHeight="1" x14ac:dyDescent="0.3">
      <c r="B5" s="354"/>
      <c r="C5" s="354"/>
      <c r="D5" s="356"/>
      <c r="E5" s="356"/>
      <c r="F5" s="356"/>
      <c r="G5" s="356"/>
      <c r="H5" s="356"/>
      <c r="I5" s="356"/>
      <c r="J5" s="356"/>
      <c r="K5" s="356"/>
      <c r="L5" s="85"/>
      <c r="M5" s="86"/>
    </row>
    <row r="7" spans="2:13" ht="25.5" customHeight="1" x14ac:dyDescent="0.3">
      <c r="B7" s="349" t="s">
        <v>36</v>
      </c>
      <c r="C7" s="350"/>
      <c r="D7" s="350"/>
      <c r="E7" s="350"/>
      <c r="F7" s="350"/>
      <c r="G7" s="350"/>
      <c r="H7" s="350"/>
      <c r="I7" s="350"/>
      <c r="J7" s="350"/>
      <c r="K7" s="350"/>
      <c r="L7" s="350"/>
      <c r="M7" s="350"/>
    </row>
    <row r="8" spans="2:13" ht="16.5" customHeight="1" x14ac:dyDescent="0.3">
      <c r="B8" s="357"/>
      <c r="C8" s="358"/>
      <c r="D8" s="358"/>
      <c r="M8" s="62" t="s">
        <v>37</v>
      </c>
    </row>
    <row r="9" spans="2:13" ht="20.100000000000001" customHeight="1" x14ac:dyDescent="0.3">
      <c r="B9" s="358"/>
      <c r="C9" s="358"/>
      <c r="D9" s="358"/>
      <c r="E9" s="347" t="s">
        <v>38</v>
      </c>
      <c r="F9" s="347"/>
      <c r="G9" s="352">
        <f>'2'!R9</f>
        <v>9.771298600260353E-2</v>
      </c>
      <c r="H9" s="352"/>
      <c r="I9" s="71" t="s">
        <v>97</v>
      </c>
      <c r="J9" s="72"/>
      <c r="K9" s="156">
        <f>'3'!R9</f>
        <v>5.8352076920132244E-2</v>
      </c>
      <c r="L9" s="80">
        <f>'3'!R9</f>
        <v>5.8352076920132244E-2</v>
      </c>
      <c r="M9" s="77">
        <f>'5'!Q7</f>
        <v>0.44550787382393287</v>
      </c>
    </row>
    <row r="10" spans="2:13" ht="19.5" customHeight="1" x14ac:dyDescent="0.3">
      <c r="B10" s="358"/>
      <c r="C10" s="358"/>
      <c r="D10" s="358"/>
      <c r="E10" s="347"/>
      <c r="F10" s="347"/>
      <c r="G10" s="352"/>
      <c r="H10" s="352"/>
      <c r="I10" s="71" t="s">
        <v>98</v>
      </c>
      <c r="J10" s="72"/>
      <c r="K10" s="156">
        <f>'4'!R9</f>
        <v>0.13152404244729246</v>
      </c>
      <c r="L10" s="80">
        <f>'4'!R9</f>
        <v>0.13152404244729246</v>
      </c>
      <c r="M10" s="77">
        <f>'5'!Q21</f>
        <v>0.55449212617606713</v>
      </c>
    </row>
    <row r="11" spans="2:13" ht="20.100000000000001" customHeight="1" x14ac:dyDescent="0.35">
      <c r="B11" s="358"/>
      <c r="C11" s="358"/>
      <c r="D11" s="358"/>
      <c r="E11" s="63"/>
      <c r="F11" s="63"/>
      <c r="G11" s="74"/>
      <c r="H11" s="75"/>
      <c r="L11" s="81"/>
      <c r="M11" s="64"/>
    </row>
    <row r="12" spans="2:13" ht="20.100000000000001" customHeight="1" x14ac:dyDescent="0.3">
      <c r="B12" s="358"/>
      <c r="C12" s="358"/>
      <c r="D12" s="358"/>
      <c r="E12" s="347" t="s">
        <v>39</v>
      </c>
      <c r="F12" s="347"/>
      <c r="G12" s="352">
        <f>'2'!R18</f>
        <v>0.32603015335519803</v>
      </c>
      <c r="H12" s="352"/>
      <c r="I12" s="71" t="s">
        <v>97</v>
      </c>
      <c r="J12" s="72"/>
      <c r="K12" s="156">
        <f>'5'!S31</f>
        <v>0.26062727730768059</v>
      </c>
      <c r="L12" s="80">
        <f>K12</f>
        <v>0.26062727730768059</v>
      </c>
      <c r="M12" s="77">
        <f>'5'!Q31</f>
        <v>0.65045527137763337</v>
      </c>
    </row>
    <row r="13" spans="2:13" ht="20.100000000000001" customHeight="1" x14ac:dyDescent="0.3">
      <c r="B13" s="358"/>
      <c r="C13" s="358"/>
      <c r="D13" s="358"/>
      <c r="E13" s="347"/>
      <c r="F13" s="347"/>
      <c r="G13" s="352"/>
      <c r="H13" s="352"/>
      <c r="I13" s="71" t="s">
        <v>98</v>
      </c>
      <c r="J13" s="72"/>
      <c r="K13" s="156">
        <f>'5'!S21</f>
        <v>0.13152404244729246</v>
      </c>
      <c r="L13" s="80">
        <f>'5'!S45</f>
        <v>0.46773058431732989</v>
      </c>
      <c r="M13" s="77">
        <f>'5'!Q45</f>
        <v>0.34954472862236668</v>
      </c>
    </row>
    <row r="14" spans="2:13" ht="20.100000000000001" customHeight="1" x14ac:dyDescent="0.35">
      <c r="B14" s="358"/>
      <c r="C14" s="358"/>
      <c r="D14" s="358"/>
      <c r="F14" s="63"/>
      <c r="G14" s="74"/>
      <c r="H14" s="76"/>
      <c r="L14" s="81"/>
    </row>
    <row r="15" spans="2:13" ht="20.100000000000001" customHeight="1" x14ac:dyDescent="0.3">
      <c r="B15" s="358"/>
      <c r="C15" s="358"/>
      <c r="D15" s="358"/>
      <c r="E15" s="347" t="s">
        <v>40</v>
      </c>
      <c r="F15" s="347"/>
      <c r="G15" s="352">
        <f>'2'!J27</f>
        <v>0.20799350127397792</v>
      </c>
      <c r="H15" s="352"/>
      <c r="I15" s="71" t="s">
        <v>97</v>
      </c>
      <c r="J15" s="72"/>
      <c r="K15" s="156">
        <f>'5'!K55</f>
        <v>0.1911227887190256</v>
      </c>
      <c r="L15" s="80">
        <f>K15</f>
        <v>0.1911227887190256</v>
      </c>
      <c r="M15" s="73"/>
    </row>
    <row r="16" spans="2:13" ht="20.100000000000001" customHeight="1" x14ac:dyDescent="0.3">
      <c r="B16" s="358"/>
      <c r="C16" s="358"/>
      <c r="D16" s="358"/>
      <c r="E16" s="347"/>
      <c r="F16" s="347"/>
      <c r="G16" s="352"/>
      <c r="H16" s="352"/>
      <c r="I16" s="71" t="s">
        <v>98</v>
      </c>
      <c r="J16" s="72"/>
      <c r="K16" s="156">
        <f>'5'!K69</f>
        <v>0.29712717472876687</v>
      </c>
      <c r="L16" s="80">
        <f>K16</f>
        <v>0.29712717472876687</v>
      </c>
      <c r="M16" s="73"/>
    </row>
    <row r="17" spans="2:13" ht="11.25" customHeight="1" x14ac:dyDescent="0.3">
      <c r="B17" s="358"/>
      <c r="C17" s="358"/>
      <c r="D17" s="358"/>
    </row>
    <row r="18" spans="2:13" ht="11.25" customHeight="1" x14ac:dyDescent="0.3"/>
    <row r="19" spans="2:13" ht="11.25" customHeight="1" x14ac:dyDescent="0.3"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6"/>
    </row>
    <row r="20" spans="2:13" ht="11.25" customHeight="1" x14ac:dyDescent="0.3"/>
    <row r="21" spans="2:13" ht="11.25" customHeight="1" x14ac:dyDescent="0.3"/>
    <row r="22" spans="2:13" ht="25.5" customHeight="1" x14ac:dyDescent="0.3">
      <c r="B22" s="349" t="s">
        <v>41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</row>
    <row r="23" spans="2:13" x14ac:dyDescent="0.3">
      <c r="B23" s="351"/>
      <c r="C23" s="351"/>
      <c r="D23" s="351"/>
      <c r="M23" s="62" t="s">
        <v>37</v>
      </c>
    </row>
    <row r="24" spans="2:13" ht="20.100000000000001" customHeight="1" x14ac:dyDescent="0.3">
      <c r="B24" s="351"/>
      <c r="C24" s="351"/>
      <c r="D24" s="351"/>
      <c r="E24" s="347" t="s">
        <v>38</v>
      </c>
      <c r="F24" s="347"/>
      <c r="G24" s="352">
        <f>'6'!S24</f>
        <v>-6.4160210807015575E-2</v>
      </c>
      <c r="H24" s="352"/>
      <c r="I24" s="71" t="s">
        <v>97</v>
      </c>
      <c r="J24" s="72"/>
      <c r="K24" s="156">
        <f>'6'!S7</f>
        <v>-5.3042625728066575E-2</v>
      </c>
      <c r="L24" s="80">
        <f>K24</f>
        <v>-5.3042625728066575E-2</v>
      </c>
      <c r="M24" s="77">
        <f>'6'!Q7</f>
        <v>0.48483691898439035</v>
      </c>
    </row>
    <row r="25" spans="2:13" ht="20.100000000000001" customHeight="1" x14ac:dyDescent="0.3">
      <c r="B25" s="351"/>
      <c r="C25" s="351"/>
      <c r="D25" s="351"/>
      <c r="E25" s="347"/>
      <c r="F25" s="347"/>
      <c r="G25" s="352"/>
      <c r="H25" s="352"/>
      <c r="I25" s="71" t="s">
        <v>98</v>
      </c>
      <c r="J25" s="72"/>
      <c r="K25" s="156">
        <f>'6'!S21</f>
        <v>-7.4387491999876029E-2</v>
      </c>
      <c r="L25" s="80">
        <f>K25</f>
        <v>-7.4387491999876029E-2</v>
      </c>
      <c r="M25" s="77">
        <f>'6'!Q21</f>
        <v>0.51516308101560959</v>
      </c>
    </row>
    <row r="26" spans="2:13" ht="20.100000000000001" customHeight="1" x14ac:dyDescent="0.3">
      <c r="B26" s="351"/>
      <c r="C26" s="351"/>
      <c r="D26" s="351"/>
      <c r="E26" s="63"/>
      <c r="F26" s="63"/>
      <c r="G26" s="63"/>
      <c r="I26" s="67"/>
      <c r="L26" s="81"/>
      <c r="M26" s="79"/>
    </row>
    <row r="27" spans="2:13" ht="20.100000000000001" customHeight="1" x14ac:dyDescent="0.3">
      <c r="B27" s="351"/>
      <c r="C27" s="351"/>
      <c r="D27" s="351"/>
      <c r="E27" s="347" t="s">
        <v>39</v>
      </c>
      <c r="F27" s="347"/>
      <c r="G27" s="352">
        <f>'6'!S48</f>
        <v>-4.4115200581673489E-3</v>
      </c>
      <c r="H27" s="352"/>
      <c r="I27" s="71" t="s">
        <v>97</v>
      </c>
      <c r="J27" s="72"/>
      <c r="K27" s="156">
        <f>'6'!S31</f>
        <v>4.4997188892171864E-4</v>
      </c>
      <c r="L27" s="80">
        <f>K27</f>
        <v>4.4997188892171864E-4</v>
      </c>
      <c r="M27" s="77">
        <f>'6'!Q31</f>
        <v>0.73289541201890018</v>
      </c>
    </row>
    <row r="28" spans="2:13" ht="20.100000000000001" customHeight="1" x14ac:dyDescent="0.3">
      <c r="B28" s="351"/>
      <c r="C28" s="351"/>
      <c r="D28" s="351"/>
      <c r="E28" s="347"/>
      <c r="F28" s="347"/>
      <c r="G28" s="352"/>
      <c r="H28" s="352"/>
      <c r="I28" s="71" t="s">
        <v>98</v>
      </c>
      <c r="J28" s="72"/>
      <c r="K28" s="156">
        <f>'6'!S45</f>
        <v>-1.7511252772339347E-2</v>
      </c>
      <c r="L28" s="80">
        <f>K28</f>
        <v>-1.7511252772339347E-2</v>
      </c>
      <c r="M28" s="77">
        <f>'6'!Q45</f>
        <v>0.26710458798109987</v>
      </c>
    </row>
    <row r="29" spans="2:13" ht="20.100000000000001" customHeight="1" x14ac:dyDescent="0.3">
      <c r="B29" s="351"/>
      <c r="C29" s="351"/>
      <c r="D29" s="351"/>
      <c r="F29" s="63"/>
      <c r="G29" s="68"/>
      <c r="H29" s="69"/>
      <c r="I29" s="67"/>
      <c r="L29" s="82"/>
    </row>
    <row r="30" spans="2:13" ht="20.100000000000001" customHeight="1" x14ac:dyDescent="0.3">
      <c r="B30" s="351"/>
      <c r="C30" s="351"/>
      <c r="D30" s="351"/>
      <c r="E30" s="348" t="s">
        <v>40</v>
      </c>
      <c r="F30" s="348"/>
      <c r="G30" s="352">
        <f>'6'!K72</f>
        <v>6.3844999367223002E-2</v>
      </c>
      <c r="H30" s="352"/>
      <c r="I30" s="71" t="s">
        <v>97</v>
      </c>
      <c r="J30" s="72"/>
      <c r="K30" s="156">
        <f>'6'!K55</f>
        <v>5.648891816077356E-2</v>
      </c>
      <c r="L30" s="80">
        <f>K30</f>
        <v>5.648891816077356E-2</v>
      </c>
      <c r="M30" s="73"/>
    </row>
    <row r="31" spans="2:13" ht="20.100000000000001" customHeight="1" x14ac:dyDescent="0.3">
      <c r="B31" s="351"/>
      <c r="C31" s="351"/>
      <c r="D31" s="351"/>
      <c r="E31" s="348"/>
      <c r="F31" s="348"/>
      <c r="G31" s="352"/>
      <c r="H31" s="352"/>
      <c r="I31" s="71" t="s">
        <v>98</v>
      </c>
      <c r="J31" s="72"/>
      <c r="K31" s="156">
        <f>'6'!K69</f>
        <v>6.1447137690936487E-2</v>
      </c>
      <c r="L31" s="80">
        <f>K31</f>
        <v>6.1447137690936487E-2</v>
      </c>
      <c r="M31" s="73"/>
    </row>
    <row r="32" spans="2:13" ht="15.75" customHeight="1" x14ac:dyDescent="0.3">
      <c r="B32" s="351"/>
      <c r="C32" s="351"/>
      <c r="D32" s="351"/>
    </row>
    <row r="33" spans="2:13" ht="12" customHeight="1" x14ac:dyDescent="0.3"/>
    <row r="34" spans="2:13" ht="12" customHeight="1" x14ac:dyDescent="0.3"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6"/>
    </row>
    <row r="35" spans="2:13" ht="12" customHeight="1" x14ac:dyDescent="0.3"/>
    <row r="36" spans="2:13" ht="12" customHeight="1" x14ac:dyDescent="0.3"/>
    <row r="37" spans="2:13" ht="25.5" customHeight="1" x14ac:dyDescent="0.3">
      <c r="B37" s="349" t="s">
        <v>42</v>
      </c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</row>
    <row r="38" spans="2:13" x14ac:dyDescent="0.3">
      <c r="B38" s="351"/>
      <c r="C38" s="351"/>
      <c r="D38" s="351"/>
      <c r="L38" s="83"/>
      <c r="M38" s="62" t="s">
        <v>37</v>
      </c>
    </row>
    <row r="39" spans="2:13" ht="20.100000000000001" customHeight="1" x14ac:dyDescent="0.3">
      <c r="B39" s="351"/>
      <c r="C39" s="351"/>
      <c r="D39" s="351"/>
      <c r="E39" s="347" t="s">
        <v>38</v>
      </c>
      <c r="F39" s="347"/>
      <c r="G39" s="352">
        <f>'7'!S24</f>
        <v>0.83615960249893617</v>
      </c>
      <c r="H39" s="352"/>
      <c r="I39" s="71" t="s">
        <v>97</v>
      </c>
      <c r="J39" s="72"/>
      <c r="K39" s="156">
        <f>'7'!S7</f>
        <v>0.69207945144067684</v>
      </c>
      <c r="L39" s="80">
        <f>K39</f>
        <v>0.69207945144067684</v>
      </c>
      <c r="M39" s="77">
        <f>'7'!Q7</f>
        <v>0.3540652578196824</v>
      </c>
    </row>
    <row r="40" spans="2:13" ht="20.100000000000001" customHeight="1" x14ac:dyDescent="0.3">
      <c r="B40" s="351"/>
      <c r="C40" s="351"/>
      <c r="D40" s="351"/>
      <c r="E40" s="347"/>
      <c r="F40" s="347"/>
      <c r="G40" s="352"/>
      <c r="H40" s="352"/>
      <c r="I40" s="71" t="s">
        <v>98</v>
      </c>
      <c r="J40" s="72"/>
      <c r="K40" s="156">
        <f>'7'!S21</f>
        <v>0.92605701958608244</v>
      </c>
      <c r="L40" s="80">
        <f>K40</f>
        <v>0.92605701958608244</v>
      </c>
      <c r="M40" s="77">
        <f>'7'!Q21</f>
        <v>0.64593474218031754</v>
      </c>
    </row>
    <row r="41" spans="2:13" ht="20.100000000000001" customHeight="1" x14ac:dyDescent="0.3">
      <c r="B41" s="351"/>
      <c r="C41" s="351"/>
      <c r="D41" s="351"/>
      <c r="E41" s="63"/>
      <c r="F41" s="63"/>
      <c r="G41" s="68"/>
      <c r="H41" s="70"/>
      <c r="I41" s="67"/>
      <c r="J41" s="67"/>
      <c r="L41" s="157"/>
      <c r="M41" s="79"/>
    </row>
    <row r="42" spans="2:13" ht="20.100000000000001" customHeight="1" x14ac:dyDescent="0.3">
      <c r="B42" s="351"/>
      <c r="C42" s="351"/>
      <c r="D42" s="351"/>
      <c r="E42" s="347" t="s">
        <v>39</v>
      </c>
      <c r="F42" s="347"/>
      <c r="G42" s="352">
        <f>'7'!S48</f>
        <v>0.89978736118139691</v>
      </c>
      <c r="H42" s="352"/>
      <c r="I42" s="71" t="s">
        <v>97</v>
      </c>
      <c r="J42" s="71"/>
      <c r="K42" s="156">
        <f>'7'!S31</f>
        <v>0.80447033538911317</v>
      </c>
      <c r="L42" s="80">
        <f>K42</f>
        <v>0.80447033538911317</v>
      </c>
      <c r="M42" s="77">
        <f>'7'!Q31</f>
        <v>0.57544047509751073</v>
      </c>
    </row>
    <row r="43" spans="2:13" ht="20.100000000000001" customHeight="1" x14ac:dyDescent="0.3">
      <c r="B43" s="351"/>
      <c r="C43" s="351"/>
      <c r="D43" s="351"/>
      <c r="E43" s="347"/>
      <c r="F43" s="347"/>
      <c r="G43" s="352"/>
      <c r="H43" s="352"/>
      <c r="I43" s="71" t="s">
        <v>98</v>
      </c>
      <c r="J43" s="71"/>
      <c r="K43" s="156">
        <f>'7'!S45</f>
        <v>1.0462915578331318</v>
      </c>
      <c r="L43" s="80">
        <f>K43</f>
        <v>1.0462915578331318</v>
      </c>
      <c r="M43" s="77">
        <f>'7'!Q45</f>
        <v>0.42455952490248927</v>
      </c>
    </row>
    <row r="44" spans="2:13" ht="20.100000000000001" customHeight="1" x14ac:dyDescent="0.3">
      <c r="B44" s="351"/>
      <c r="C44" s="351"/>
      <c r="D44" s="351"/>
      <c r="F44" s="63"/>
      <c r="G44" s="68"/>
      <c r="H44" s="69"/>
      <c r="I44" s="67"/>
      <c r="J44" s="67"/>
      <c r="L44" s="157"/>
    </row>
    <row r="45" spans="2:13" ht="20.100000000000001" customHeight="1" x14ac:dyDescent="0.3">
      <c r="B45" s="351"/>
      <c r="C45" s="351"/>
      <c r="D45" s="351"/>
      <c r="E45" s="348" t="s">
        <v>40</v>
      </c>
      <c r="F45" s="348"/>
      <c r="G45" s="352">
        <f>'7'!K72</f>
        <v>3.4652629649332314E-2</v>
      </c>
      <c r="H45" s="352"/>
      <c r="I45" s="71" t="s">
        <v>97</v>
      </c>
      <c r="J45" s="71"/>
      <c r="K45" s="156">
        <f>'7'!K55</f>
        <v>6.6421753335958289E-2</v>
      </c>
      <c r="L45" s="80">
        <f>K45</f>
        <v>6.6421753335958289E-2</v>
      </c>
      <c r="M45" s="73"/>
    </row>
    <row r="46" spans="2:13" ht="20.100000000000001" customHeight="1" x14ac:dyDescent="0.3">
      <c r="B46" s="351"/>
      <c r="C46" s="351"/>
      <c r="D46" s="351"/>
      <c r="E46" s="348"/>
      <c r="F46" s="348"/>
      <c r="G46" s="352"/>
      <c r="H46" s="352"/>
      <c r="I46" s="71" t="s">
        <v>98</v>
      </c>
      <c r="J46" s="71"/>
      <c r="K46" s="156">
        <f>'7'!K69</f>
        <v>6.2425222630682155E-2</v>
      </c>
      <c r="L46" s="80">
        <f>K46</f>
        <v>6.2425222630682155E-2</v>
      </c>
      <c r="M46" s="73"/>
    </row>
    <row r="47" spans="2:13" ht="15.75" customHeight="1" x14ac:dyDescent="0.3">
      <c r="B47" s="351"/>
      <c r="C47" s="351"/>
      <c r="D47" s="351"/>
      <c r="E47" s="69"/>
      <c r="F47" s="69"/>
    </row>
    <row r="48" spans="2:13" ht="12" customHeight="1" x14ac:dyDescent="0.3">
      <c r="B48" s="305"/>
      <c r="C48" s="305"/>
      <c r="D48" s="305"/>
      <c r="E48" s="69"/>
      <c r="F48" s="69"/>
    </row>
    <row r="49" spans="2:13" ht="12" customHeight="1" x14ac:dyDescent="0.3">
      <c r="B49" s="306"/>
      <c r="C49" s="306"/>
      <c r="D49" s="306"/>
      <c r="E49" s="307"/>
      <c r="F49" s="307"/>
      <c r="G49" s="308"/>
      <c r="H49" s="308"/>
      <c r="I49" s="308"/>
      <c r="J49" s="308"/>
      <c r="K49" s="308"/>
      <c r="L49" s="308"/>
      <c r="M49" s="309"/>
    </row>
    <row r="51" spans="2:13" x14ac:dyDescent="0.3">
      <c r="B51" s="99" t="s">
        <v>44</v>
      </c>
    </row>
  </sheetData>
  <mergeCells count="27">
    <mergeCell ref="B22:M22"/>
    <mergeCell ref="E15:F16"/>
    <mergeCell ref="B2:L3"/>
    <mergeCell ref="B4:C5"/>
    <mergeCell ref="D4:K5"/>
    <mergeCell ref="B7:M7"/>
    <mergeCell ref="B8:D17"/>
    <mergeCell ref="E9:F10"/>
    <mergeCell ref="E12:F13"/>
    <mergeCell ref="G9:H10"/>
    <mergeCell ref="G12:H13"/>
    <mergeCell ref="G15:H16"/>
    <mergeCell ref="E42:F43"/>
    <mergeCell ref="E45:F46"/>
    <mergeCell ref="E30:F31"/>
    <mergeCell ref="B37:M37"/>
    <mergeCell ref="B38:D47"/>
    <mergeCell ref="E39:F40"/>
    <mergeCell ref="B23:D32"/>
    <mergeCell ref="E24:F25"/>
    <mergeCell ref="E27:F28"/>
    <mergeCell ref="G39:H40"/>
    <mergeCell ref="G42:H43"/>
    <mergeCell ref="G45:H46"/>
    <mergeCell ref="G24:H25"/>
    <mergeCell ref="G27:H28"/>
    <mergeCell ref="G30:H31"/>
  </mergeCells>
  <conditionalFormatting sqref="M9">
    <cfRule type="cellIs" dxfId="27" priority="99" operator="lessThan">
      <formula>0</formula>
    </cfRule>
  </conditionalFormatting>
  <conditionalFormatting sqref="M10">
    <cfRule type="cellIs" dxfId="26" priority="98" operator="lessThan">
      <formula>0</formula>
    </cfRule>
  </conditionalFormatting>
  <conditionalFormatting sqref="M12">
    <cfRule type="cellIs" dxfId="25" priority="97" operator="lessThan">
      <formula>0</formula>
    </cfRule>
  </conditionalFormatting>
  <conditionalFormatting sqref="M13">
    <cfRule type="cellIs" dxfId="24" priority="96" operator="lessThan">
      <formula>0</formula>
    </cfRule>
  </conditionalFormatting>
  <conditionalFormatting sqref="L25">
    <cfRule type="cellIs" dxfId="23" priority="94" operator="lessThan">
      <formula>0</formula>
    </cfRule>
  </conditionalFormatting>
  <conditionalFormatting sqref="L27">
    <cfRule type="cellIs" dxfId="22" priority="93" operator="lessThan">
      <formula>0</formula>
    </cfRule>
  </conditionalFormatting>
  <conditionalFormatting sqref="L28">
    <cfRule type="cellIs" dxfId="21" priority="92" operator="lessThan">
      <formula>0</formula>
    </cfRule>
  </conditionalFormatting>
  <conditionalFormatting sqref="L30">
    <cfRule type="cellIs" dxfId="20" priority="91" operator="lessThan">
      <formula>0</formula>
    </cfRule>
  </conditionalFormatting>
  <conditionalFormatting sqref="M24">
    <cfRule type="cellIs" dxfId="19" priority="78" operator="lessThan">
      <formula>0</formula>
    </cfRule>
  </conditionalFormatting>
  <conditionalFormatting sqref="M25">
    <cfRule type="cellIs" dxfId="18" priority="77" operator="lessThan">
      <formula>0</formula>
    </cfRule>
  </conditionalFormatting>
  <conditionalFormatting sqref="M27">
    <cfRule type="cellIs" dxfId="17" priority="76" operator="lessThan">
      <formula>0</formula>
    </cfRule>
  </conditionalFormatting>
  <conditionalFormatting sqref="M28">
    <cfRule type="cellIs" dxfId="16" priority="75" operator="lessThan">
      <formula>0</formula>
    </cfRule>
  </conditionalFormatting>
  <conditionalFormatting sqref="M42">
    <cfRule type="cellIs" dxfId="15" priority="72" operator="lessThan">
      <formula>0</formula>
    </cfRule>
  </conditionalFormatting>
  <conditionalFormatting sqref="M43">
    <cfRule type="cellIs" dxfId="14" priority="71" operator="lessThan">
      <formula>0</formula>
    </cfRule>
  </conditionalFormatting>
  <conditionalFormatting sqref="L31">
    <cfRule type="cellIs" dxfId="13" priority="55" operator="lessThan">
      <formula>0</formula>
    </cfRule>
  </conditionalFormatting>
  <conditionalFormatting sqref="L16">
    <cfRule type="cellIs" dxfId="12" priority="54" operator="lessThan">
      <formula>0</formula>
    </cfRule>
  </conditionalFormatting>
  <conditionalFormatting sqref="L41 L44:L46">
    <cfRule type="cellIs" dxfId="11" priority="16" operator="lessThan">
      <formula>0</formula>
    </cfRule>
  </conditionalFormatting>
  <conditionalFormatting sqref="L24">
    <cfRule type="cellIs" dxfId="10" priority="15" operator="lessThan">
      <formula>0</formula>
    </cfRule>
  </conditionalFormatting>
  <conditionalFormatting sqref="L42:L43">
    <cfRule type="cellIs" dxfId="9" priority="14" operator="lessThan">
      <formula>0</formula>
    </cfRule>
  </conditionalFormatting>
  <conditionalFormatting sqref="M39">
    <cfRule type="cellIs" dxfId="8" priority="11" operator="lessThan">
      <formula>0</formula>
    </cfRule>
  </conditionalFormatting>
  <conditionalFormatting sqref="M40">
    <cfRule type="cellIs" dxfId="7" priority="10" operator="lessThan">
      <formula>0</formula>
    </cfRule>
  </conditionalFormatting>
  <conditionalFormatting sqref="L15">
    <cfRule type="cellIs" dxfId="6" priority="7" operator="lessThan">
      <formula>0</formula>
    </cfRule>
  </conditionalFormatting>
  <conditionalFormatting sqref="L13">
    <cfRule type="cellIs" dxfId="5" priority="6" operator="lessThan">
      <formula>0</formula>
    </cfRule>
  </conditionalFormatting>
  <conditionalFormatting sqref="L12">
    <cfRule type="cellIs" dxfId="4" priority="5" operator="lessThan">
      <formula>0</formula>
    </cfRule>
  </conditionalFormatting>
  <conditionalFormatting sqref="L9">
    <cfRule type="cellIs" dxfId="3" priority="4" operator="lessThan">
      <formula>0</formula>
    </cfRule>
  </conditionalFormatting>
  <conditionalFormatting sqref="L10">
    <cfRule type="cellIs" dxfId="2" priority="3" operator="lessThan">
      <formula>0</formula>
    </cfRule>
  </conditionalFormatting>
  <conditionalFormatting sqref="L39">
    <cfRule type="cellIs" dxfId="1" priority="2" operator="lessThan">
      <formula>0</formula>
    </cfRule>
  </conditionalFormatting>
  <conditionalFormatting sqref="L40">
    <cfRule type="cellIs" dxfId="0" priority="1" operator="lessThan">
      <formula>0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9" id="{5DBE29DD-5FFB-404B-9195-6FECFE5F440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G9</xm:sqref>
        </x14:conditionalFormatting>
        <x14:conditionalFormatting xmlns:xm="http://schemas.microsoft.com/office/excel/2006/main">
          <x14:cfRule type="iconSet" priority="35" id="{BBDCCDEF-7E2C-4983-9EE2-526A7479E610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K9</xm:sqref>
        </x14:conditionalFormatting>
        <x14:conditionalFormatting xmlns:xm="http://schemas.microsoft.com/office/excel/2006/main">
          <x14:cfRule type="iconSet" priority="34" id="{7E1B2702-2E59-468B-83FF-C3791AA4DD91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K10</xm:sqref>
        </x14:conditionalFormatting>
        <x14:conditionalFormatting xmlns:xm="http://schemas.microsoft.com/office/excel/2006/main">
          <x14:cfRule type="iconSet" priority="33" id="{015E9E44-6B65-4871-AD18-19038E5B67B0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G12</xm:sqref>
        </x14:conditionalFormatting>
        <x14:conditionalFormatting xmlns:xm="http://schemas.microsoft.com/office/excel/2006/main">
          <x14:cfRule type="iconSet" priority="32" id="{E98B2464-202B-48CF-B843-C0A8761B06B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G15</xm:sqref>
        </x14:conditionalFormatting>
        <x14:conditionalFormatting xmlns:xm="http://schemas.microsoft.com/office/excel/2006/main">
          <x14:cfRule type="iconSet" priority="31" id="{CC7E8286-A51B-4331-B14A-ACF148C4025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G24</xm:sqref>
        </x14:conditionalFormatting>
        <x14:conditionalFormatting xmlns:xm="http://schemas.microsoft.com/office/excel/2006/main">
          <x14:cfRule type="iconSet" priority="30" id="{DCD6D72A-212B-4830-8401-B9151655253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G27</xm:sqref>
        </x14:conditionalFormatting>
        <x14:conditionalFormatting xmlns:xm="http://schemas.microsoft.com/office/excel/2006/main">
          <x14:cfRule type="iconSet" priority="29" id="{BE8A82B1-112F-42BC-BFBD-2897F0A4096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G30</xm:sqref>
        </x14:conditionalFormatting>
        <x14:conditionalFormatting xmlns:xm="http://schemas.microsoft.com/office/excel/2006/main">
          <x14:cfRule type="iconSet" priority="28" id="{C7DDBBF5-8666-42C9-8A2C-6BEFFB42E28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K12:K13</xm:sqref>
        </x14:conditionalFormatting>
        <x14:conditionalFormatting xmlns:xm="http://schemas.microsoft.com/office/excel/2006/main">
          <x14:cfRule type="iconSet" priority="27" id="{8BE0474F-F0E8-4E5A-AB68-B451493D8D0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K15:K16</xm:sqref>
        </x14:conditionalFormatting>
        <x14:conditionalFormatting xmlns:xm="http://schemas.microsoft.com/office/excel/2006/main">
          <x14:cfRule type="iconSet" priority="26" id="{B5DA784B-D80D-4F88-A3F2-BE6704F3269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K24:K25</xm:sqref>
        </x14:conditionalFormatting>
        <x14:conditionalFormatting xmlns:xm="http://schemas.microsoft.com/office/excel/2006/main">
          <x14:cfRule type="iconSet" priority="25" id="{097835E2-E1B7-45D6-860A-D78F7E2F22A5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K27:K28</xm:sqref>
        </x14:conditionalFormatting>
        <x14:conditionalFormatting xmlns:xm="http://schemas.microsoft.com/office/excel/2006/main">
          <x14:cfRule type="iconSet" priority="24" id="{83F8E740-5C26-4EA2-AC3A-F1733A2763FD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K30:K31</xm:sqref>
        </x14:conditionalFormatting>
        <x14:conditionalFormatting xmlns:xm="http://schemas.microsoft.com/office/excel/2006/main">
          <x14:cfRule type="iconSet" priority="22" id="{8625BD0B-C48D-4CBF-AFF4-9BAA488EC2E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G42</xm:sqref>
        </x14:conditionalFormatting>
        <x14:conditionalFormatting xmlns:xm="http://schemas.microsoft.com/office/excel/2006/main">
          <x14:cfRule type="iconSet" priority="21" id="{64914958-4231-4F75-A0AC-AC7800DEC9F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G45</xm:sqref>
        </x14:conditionalFormatting>
        <x14:conditionalFormatting xmlns:xm="http://schemas.microsoft.com/office/excel/2006/main">
          <x14:cfRule type="iconSet" priority="19" id="{0565512D-7BCE-4B3E-9BA6-71FD2DBC41EE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K42:K43</xm:sqref>
        </x14:conditionalFormatting>
        <x14:conditionalFormatting xmlns:xm="http://schemas.microsoft.com/office/excel/2006/main">
          <x14:cfRule type="iconSet" priority="18" id="{384F375A-86B1-4BC0-952C-EF3057CDBF54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K45:K46</xm:sqref>
        </x14:conditionalFormatting>
        <x14:conditionalFormatting xmlns:xm="http://schemas.microsoft.com/office/excel/2006/main">
          <x14:cfRule type="iconSet" priority="9" id="{5CF1C80A-6D24-4300-9BB5-E566E86BDC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G39</xm:sqref>
        </x14:conditionalFormatting>
        <x14:conditionalFormatting xmlns:xm="http://schemas.microsoft.com/office/excel/2006/main">
          <x14:cfRule type="iconSet" priority="8" id="{C8D79B6A-CC7D-49AE-9D5E-860CC144688A}">
            <x14:iconSet iconSet="3Triangles" showValue="0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K39:K40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B741A-A8F4-4D79-AD3D-E0880A64C11C}">
  <sheetPr>
    <pageSetUpPr fitToPage="1"/>
  </sheetPr>
  <dimension ref="A1:S29"/>
  <sheetViews>
    <sheetView showGridLines="0" topLeftCell="A13" workbookViewId="0">
      <selection activeCell="H20" sqref="H20"/>
    </sheetView>
  </sheetViews>
  <sheetFormatPr defaultRowHeight="15" x14ac:dyDescent="0.25"/>
  <cols>
    <col min="1" max="1" width="25.140625" style="265" bestFit="1" customWidth="1"/>
    <col min="2" max="4" width="11.7109375" style="265" customWidth="1"/>
    <col min="5" max="5" width="12.7109375" style="265" bestFit="1" customWidth="1"/>
    <col min="6" max="8" width="12.7109375" style="265" customWidth="1"/>
    <col min="9" max="9" width="2.5703125" style="265" customWidth="1"/>
    <col min="10" max="16" width="10.7109375" style="265" customWidth="1"/>
    <col min="17" max="17" width="2.5703125" style="265" customWidth="1"/>
    <col min="18" max="19" width="10.5703125" style="265" customWidth="1"/>
    <col min="20" max="20" width="2.140625" style="265" customWidth="1"/>
    <col min="21" max="23" width="11.7109375" style="265" customWidth="1"/>
    <col min="24" max="28" width="9.140625" style="265"/>
    <col min="29" max="29" width="2.140625" style="265" customWidth="1"/>
    <col min="30" max="32" width="9.140625" style="265"/>
    <col min="33" max="33" width="11.42578125" style="265" customWidth="1"/>
    <col min="34" max="16384" width="9.140625" style="265"/>
  </cols>
  <sheetData>
    <row r="1" spans="1:19" x14ac:dyDescent="0.25">
      <c r="A1" s="279" t="s">
        <v>45</v>
      </c>
    </row>
    <row r="2" spans="1:19" x14ac:dyDescent="0.25">
      <c r="A2" s="279"/>
    </row>
    <row r="3" spans="1:19" x14ac:dyDescent="0.25">
      <c r="A3" s="279" t="s">
        <v>29</v>
      </c>
      <c r="J3" s="279" t="s">
        <v>31</v>
      </c>
      <c r="R3" s="279" t="s">
        <v>91</v>
      </c>
    </row>
    <row r="4" spans="1:19" ht="15.75" thickBot="1" x14ac:dyDescent="0.3">
      <c r="O4" s="304"/>
      <c r="P4" s="304"/>
    </row>
    <row r="5" spans="1:19" ht="20.25" customHeight="1" x14ac:dyDescent="0.25">
      <c r="A5" s="365" t="s">
        <v>49</v>
      </c>
      <c r="B5" s="359">
        <v>2016</v>
      </c>
      <c r="C5" s="361">
        <v>2017</v>
      </c>
      <c r="D5" s="372">
        <v>2018</v>
      </c>
      <c r="E5" s="361">
        <v>2019</v>
      </c>
      <c r="F5" s="361">
        <v>2020</v>
      </c>
      <c r="G5" s="361">
        <v>2021</v>
      </c>
      <c r="H5" s="374">
        <v>2022</v>
      </c>
      <c r="J5" s="363">
        <v>2016</v>
      </c>
      <c r="K5" s="361">
        <v>2017</v>
      </c>
      <c r="L5" s="361">
        <v>2018</v>
      </c>
      <c r="M5" s="361">
        <v>2019</v>
      </c>
      <c r="N5" s="361">
        <v>2020</v>
      </c>
      <c r="O5" s="376">
        <v>2021</v>
      </c>
      <c r="P5" s="374">
        <v>2022</v>
      </c>
      <c r="R5" s="369" t="s">
        <v>100</v>
      </c>
      <c r="S5" s="370"/>
    </row>
    <row r="6" spans="1:19" ht="20.25" customHeight="1" thickBot="1" x14ac:dyDescent="0.3">
      <c r="A6" s="366"/>
      <c r="B6" s="360"/>
      <c r="C6" s="362"/>
      <c r="D6" s="373"/>
      <c r="E6" s="362"/>
      <c r="F6" s="362"/>
      <c r="G6" s="362"/>
      <c r="H6" s="375"/>
      <c r="J6" s="364">
        <v>2016</v>
      </c>
      <c r="K6" s="362">
        <v>2017</v>
      </c>
      <c r="L6" s="371"/>
      <c r="M6" s="371">
        <v>2018</v>
      </c>
      <c r="N6" s="362"/>
      <c r="O6" s="377"/>
      <c r="P6" s="375"/>
      <c r="R6" s="303" t="s">
        <v>0</v>
      </c>
      <c r="S6" s="302" t="s">
        <v>43</v>
      </c>
    </row>
    <row r="7" spans="1:19" ht="21.95" customHeight="1" x14ac:dyDescent="0.25">
      <c r="A7" s="277" t="s">
        <v>42</v>
      </c>
      <c r="B7" s="298">
        <v>73589682</v>
      </c>
      <c r="C7" s="297">
        <v>80208943</v>
      </c>
      <c r="D7" s="281">
        <v>81369316</v>
      </c>
      <c r="E7" s="297">
        <v>89195523</v>
      </c>
      <c r="F7" s="297">
        <v>49337610</v>
      </c>
      <c r="G7" s="281">
        <v>45841588</v>
      </c>
      <c r="H7" s="296">
        <v>84172472</v>
      </c>
      <c r="J7" s="295">
        <f>B7/B9</f>
        <v>0.28645210339566635</v>
      </c>
      <c r="K7" s="301">
        <f>C7/C9</f>
        <v>0.29996382809659872</v>
      </c>
      <c r="L7" s="301">
        <f>D7/D9</f>
        <v>0.30810715382130371</v>
      </c>
      <c r="M7" s="301">
        <f>E7/E9</f>
        <v>0.32051295383624323</v>
      </c>
      <c r="N7" s="301">
        <f t="shared" ref="N7:O7" si="0">F7/F9</f>
        <v>0.19586889395393703</v>
      </c>
      <c r="O7" s="301">
        <f t="shared" si="0"/>
        <v>0.17979521767406717</v>
      </c>
      <c r="P7" s="293">
        <f>H7/H9</f>
        <v>0.30074593233867591</v>
      </c>
      <c r="R7" s="300">
        <f>(H7-G7)/G7</f>
        <v>0.83615960249893617</v>
      </c>
      <c r="S7" s="299">
        <f>(P7-O7)*100</f>
        <v>12.095071466460874</v>
      </c>
    </row>
    <row r="8" spans="1:19" ht="21.95" customHeight="1" thickBot="1" x14ac:dyDescent="0.3">
      <c r="A8" s="277" t="s">
        <v>41</v>
      </c>
      <c r="B8" s="298">
        <v>183310795</v>
      </c>
      <c r="C8" s="297">
        <v>187186441</v>
      </c>
      <c r="D8" s="281">
        <v>182724896</v>
      </c>
      <c r="E8" s="297">
        <v>189094393</v>
      </c>
      <c r="F8" s="297">
        <v>202553382</v>
      </c>
      <c r="G8" s="281">
        <v>209123970</v>
      </c>
      <c r="H8" s="296">
        <v>195706532</v>
      </c>
      <c r="J8" s="295">
        <f>B8/B9</f>
        <v>0.71354789660433371</v>
      </c>
      <c r="K8" s="294">
        <f>C8/C9</f>
        <v>0.70003617190340128</v>
      </c>
      <c r="L8" s="294">
        <f>D8/D9</f>
        <v>0.69189284617869629</v>
      </c>
      <c r="M8" s="294">
        <f>E8/E9</f>
        <v>0.67948704616375677</v>
      </c>
      <c r="N8" s="294">
        <f t="shared" ref="N8:O8" si="1">F8/F9</f>
        <v>0.80413110604606297</v>
      </c>
      <c r="O8" s="294">
        <f t="shared" si="1"/>
        <v>0.82020478232593286</v>
      </c>
      <c r="P8" s="293">
        <f>H8/H9</f>
        <v>0.69925406766132414</v>
      </c>
      <c r="R8" s="292">
        <f>(H8-G8)/G8</f>
        <v>-6.4160210807015575E-2</v>
      </c>
      <c r="S8" s="291">
        <f>(P8-O8)*100</f>
        <v>-12.095071466460873</v>
      </c>
    </row>
    <row r="9" spans="1:19" ht="21.95" customHeight="1" thickBot="1" x14ac:dyDescent="0.3">
      <c r="A9" s="271" t="s">
        <v>27</v>
      </c>
      <c r="B9" s="290">
        <f t="shared" ref="B9:H9" si="2">SUM(B7:B8)</f>
        <v>256900477</v>
      </c>
      <c r="C9" s="289">
        <f t="shared" si="2"/>
        <v>267395384</v>
      </c>
      <c r="D9" s="289">
        <f t="shared" si="2"/>
        <v>264094212</v>
      </c>
      <c r="E9" s="289">
        <f t="shared" si="2"/>
        <v>278289916</v>
      </c>
      <c r="F9" s="310">
        <f t="shared" si="2"/>
        <v>251890992</v>
      </c>
      <c r="G9" s="310">
        <f t="shared" si="2"/>
        <v>254965558</v>
      </c>
      <c r="H9" s="288">
        <f t="shared" si="2"/>
        <v>279879004</v>
      </c>
      <c r="J9" s="287">
        <f t="shared" ref="J9:P9" si="3">J7+J8</f>
        <v>1</v>
      </c>
      <c r="K9" s="286">
        <f t="shared" si="3"/>
        <v>1</v>
      </c>
      <c r="L9" s="286">
        <f t="shared" si="3"/>
        <v>1</v>
      </c>
      <c r="M9" s="286">
        <f t="shared" si="3"/>
        <v>1</v>
      </c>
      <c r="N9" s="286">
        <f t="shared" ref="N9:O9" si="4">N7+N8</f>
        <v>1</v>
      </c>
      <c r="O9" s="286">
        <f t="shared" si="4"/>
        <v>1</v>
      </c>
      <c r="P9" s="284">
        <f t="shared" si="3"/>
        <v>1</v>
      </c>
      <c r="R9" s="283">
        <f>(H9-G9)/G9</f>
        <v>9.771298600260353E-2</v>
      </c>
      <c r="S9" s="282">
        <f>(P9-O9)*100</f>
        <v>0</v>
      </c>
    </row>
    <row r="11" spans="1:19" x14ac:dyDescent="0.25">
      <c r="G11" s="281"/>
      <c r="H11" s="265">
        <f>H9/1000000</f>
        <v>279.87900400000001</v>
      </c>
    </row>
    <row r="12" spans="1:19" x14ac:dyDescent="0.25">
      <c r="A12" s="279" t="s">
        <v>30</v>
      </c>
      <c r="H12" s="280"/>
      <c r="J12" s="279" t="s">
        <v>32</v>
      </c>
      <c r="R12" s="279" t="str">
        <f>R3</f>
        <v>VARIAÇÃO (JAN.-DEZ)</v>
      </c>
    </row>
    <row r="13" spans="1:19" ht="15.75" thickBot="1" x14ac:dyDescent="0.3"/>
    <row r="14" spans="1:19" ht="20.25" customHeight="1" x14ac:dyDescent="0.25">
      <c r="A14" s="365" t="str">
        <f>A5</f>
        <v>CERTIFICADO + NÃO CERTIFICADO</v>
      </c>
      <c r="B14" s="359">
        <v>2016</v>
      </c>
      <c r="C14" s="361">
        <v>2017</v>
      </c>
      <c r="D14" s="361">
        <v>2018</v>
      </c>
      <c r="E14" s="361">
        <v>2019</v>
      </c>
      <c r="F14" s="361">
        <v>2020</v>
      </c>
      <c r="G14" s="361">
        <f>G5</f>
        <v>2021</v>
      </c>
      <c r="H14" s="374">
        <v>2022</v>
      </c>
      <c r="J14" s="363">
        <v>2016</v>
      </c>
      <c r="K14" s="361">
        <v>2017</v>
      </c>
      <c r="L14" s="361">
        <v>2018</v>
      </c>
      <c r="M14" s="361">
        <v>2019</v>
      </c>
      <c r="N14" s="361">
        <v>2020</v>
      </c>
      <c r="O14" s="376">
        <v>2021</v>
      </c>
      <c r="P14" s="374">
        <v>2022</v>
      </c>
      <c r="R14" s="369" t="s">
        <v>100</v>
      </c>
      <c r="S14" s="370"/>
    </row>
    <row r="15" spans="1:19" ht="20.25" customHeight="1" thickBot="1" x14ac:dyDescent="0.3">
      <c r="A15" s="366"/>
      <c r="B15" s="360"/>
      <c r="C15" s="362"/>
      <c r="D15" s="362"/>
      <c r="E15" s="362"/>
      <c r="F15" s="362"/>
      <c r="G15" s="362">
        <f>G6</f>
        <v>0</v>
      </c>
      <c r="H15" s="375">
        <f>H6</f>
        <v>0</v>
      </c>
      <c r="J15" s="364">
        <v>2016</v>
      </c>
      <c r="K15" s="362">
        <v>2017</v>
      </c>
      <c r="L15" s="371"/>
      <c r="M15" s="371">
        <v>2018</v>
      </c>
      <c r="N15" s="362"/>
      <c r="O15" s="377">
        <f>G6</f>
        <v>0</v>
      </c>
      <c r="P15" s="375">
        <f>H6</f>
        <v>0</v>
      </c>
      <c r="R15" s="303" t="s">
        <v>1</v>
      </c>
      <c r="S15" s="302" t="s">
        <v>43</v>
      </c>
    </row>
    <row r="16" spans="1:19" ht="21.95" customHeight="1" x14ac:dyDescent="0.25">
      <c r="A16" s="277" t="s">
        <v>42</v>
      </c>
      <c r="B16" s="298">
        <v>461075038</v>
      </c>
      <c r="C16" s="297">
        <v>517832642</v>
      </c>
      <c r="D16" s="297">
        <v>536653330</v>
      </c>
      <c r="E16" s="297">
        <v>588503010</v>
      </c>
      <c r="F16" s="297">
        <v>321477613</v>
      </c>
      <c r="G16" s="281">
        <v>309962689</v>
      </c>
      <c r="H16" s="296">
        <v>588863199</v>
      </c>
      <c r="J16" s="295">
        <f t="shared" ref="J16:P16" si="5">B16/B18</f>
        <v>0.54434025397611374</v>
      </c>
      <c r="K16" s="301">
        <f t="shared" si="5"/>
        <v>0.55705795595681284</v>
      </c>
      <c r="L16" s="301">
        <f t="shared" si="5"/>
        <v>0.54996675470828416</v>
      </c>
      <c r="M16" s="301">
        <f t="shared" si="5"/>
        <v>0.55942504335310406</v>
      </c>
      <c r="N16" s="301">
        <f t="shared" si="5"/>
        <v>0.3928428864068983</v>
      </c>
      <c r="O16" s="280">
        <f t="shared" si="5"/>
        <v>0.36545242453780036</v>
      </c>
      <c r="P16" s="293">
        <f t="shared" si="5"/>
        <v>0.52357926815864575</v>
      </c>
      <c r="R16" s="300">
        <f>(H16-G16)/G16</f>
        <v>0.89978736118139691</v>
      </c>
      <c r="S16" s="299">
        <f>(P16-O16)*100</f>
        <v>15.812684362084539</v>
      </c>
    </row>
    <row r="17" spans="1:19" ht="21.95" customHeight="1" thickBot="1" x14ac:dyDescent="0.3">
      <c r="A17" s="277" t="s">
        <v>41</v>
      </c>
      <c r="B17" s="298">
        <v>385959578</v>
      </c>
      <c r="C17" s="297">
        <v>411695488</v>
      </c>
      <c r="D17" s="297">
        <v>439138980</v>
      </c>
      <c r="E17" s="297">
        <v>463475297</v>
      </c>
      <c r="F17" s="297">
        <v>496858735</v>
      </c>
      <c r="G17" s="281">
        <v>538198845</v>
      </c>
      <c r="H17" s="296">
        <v>535824570</v>
      </c>
      <c r="J17" s="295">
        <f t="shared" ref="J17:P17" si="6">B17/B18</f>
        <v>0.4556597460238862</v>
      </c>
      <c r="K17" s="294">
        <f t="shared" si="6"/>
        <v>0.4428810168014139</v>
      </c>
      <c r="L17" s="294">
        <f t="shared" si="6"/>
        <v>0.45003324529171579</v>
      </c>
      <c r="M17" s="294">
        <f t="shared" si="6"/>
        <v>0.44057495664689594</v>
      </c>
      <c r="N17" s="294">
        <f t="shared" si="6"/>
        <v>0.60715711359310165</v>
      </c>
      <c r="O17" s="280">
        <f t="shared" si="6"/>
        <v>0.63454757546219964</v>
      </c>
      <c r="P17" s="293">
        <f t="shared" si="6"/>
        <v>0.47642073184135425</v>
      </c>
      <c r="R17" s="292">
        <f>(H17-G17)/G17</f>
        <v>-4.4115200581673489E-3</v>
      </c>
      <c r="S17" s="291">
        <f>(P17-O17)*100</f>
        <v>-15.812684362084539</v>
      </c>
    </row>
    <row r="18" spans="1:19" ht="21.95" customHeight="1" thickBot="1" x14ac:dyDescent="0.3">
      <c r="A18" s="271" t="s">
        <v>27</v>
      </c>
      <c r="B18" s="290">
        <f>B16+B17</f>
        <v>847034616</v>
      </c>
      <c r="C18" s="289">
        <v>929584860</v>
      </c>
      <c r="D18" s="289">
        <f>SUM(D16:D17)</f>
        <v>975792310</v>
      </c>
      <c r="E18" s="289">
        <f>SUM(E16:E17)</f>
        <v>1051978307</v>
      </c>
      <c r="F18" s="310">
        <f>SUM(F16:F17)</f>
        <v>818336348</v>
      </c>
      <c r="G18" s="310">
        <f>SUM(G16:G17)</f>
        <v>848161534</v>
      </c>
      <c r="H18" s="288">
        <f>SUM(H16:H17)</f>
        <v>1124687769</v>
      </c>
      <c r="J18" s="287">
        <f t="shared" ref="J18:P18" si="7">J16+J17</f>
        <v>1</v>
      </c>
      <c r="K18" s="286">
        <f t="shared" si="7"/>
        <v>0.99993897275822674</v>
      </c>
      <c r="L18" s="286">
        <f t="shared" si="7"/>
        <v>1</v>
      </c>
      <c r="M18" s="286">
        <f t="shared" si="7"/>
        <v>1</v>
      </c>
      <c r="N18" s="286">
        <f t="shared" ref="N18" si="8">N16+N17</f>
        <v>1</v>
      </c>
      <c r="O18" s="285">
        <f t="shared" si="7"/>
        <v>1</v>
      </c>
      <c r="P18" s="284">
        <f t="shared" si="7"/>
        <v>1</v>
      </c>
      <c r="R18" s="283">
        <f>(H18-G18)/G18</f>
        <v>0.32603015335519803</v>
      </c>
      <c r="S18" s="282">
        <f>(P18-O18)*100</f>
        <v>0</v>
      </c>
    </row>
    <row r="20" spans="1:19" x14ac:dyDescent="0.25">
      <c r="G20" s="281"/>
      <c r="H20" s="265">
        <f>H18/1000000</f>
        <v>1124.6877689999999</v>
      </c>
    </row>
    <row r="21" spans="1:19" x14ac:dyDescent="0.25">
      <c r="A21" s="279" t="s">
        <v>34</v>
      </c>
      <c r="H21" s="280"/>
      <c r="J21" s="279" t="str">
        <f>R3</f>
        <v>VARIAÇÃO (JAN.-DEZ)</v>
      </c>
    </row>
    <row r="22" spans="1:19" ht="15.75" thickBot="1" x14ac:dyDescent="0.3"/>
    <row r="23" spans="1:19" ht="20.25" customHeight="1" x14ac:dyDescent="0.25">
      <c r="A23" s="365" t="str">
        <f>A5</f>
        <v>CERTIFICADO + NÃO CERTIFICADO</v>
      </c>
      <c r="B23" s="359">
        <v>2016</v>
      </c>
      <c r="C23" s="361">
        <v>2017</v>
      </c>
      <c r="D23" s="361">
        <v>2018</v>
      </c>
      <c r="E23" s="361">
        <v>2019</v>
      </c>
      <c r="F23" s="361">
        <v>2020</v>
      </c>
      <c r="G23" s="361">
        <v>2021</v>
      </c>
      <c r="H23" s="374">
        <v>2022</v>
      </c>
      <c r="J23" s="367" t="s">
        <v>101</v>
      </c>
    </row>
    <row r="24" spans="1:19" ht="20.25" customHeight="1" thickBot="1" x14ac:dyDescent="0.3">
      <c r="A24" s="366"/>
      <c r="B24" s="360"/>
      <c r="C24" s="362"/>
      <c r="D24" s="362"/>
      <c r="E24" s="362"/>
      <c r="F24" s="362"/>
      <c r="G24" s="362">
        <v>2020</v>
      </c>
      <c r="H24" s="375">
        <v>2021</v>
      </c>
      <c r="J24" s="368"/>
    </row>
    <row r="25" spans="1:19" ht="21.95" customHeight="1" x14ac:dyDescent="0.25">
      <c r="A25" s="277" t="s">
        <v>42</v>
      </c>
      <c r="B25" s="276">
        <f t="shared" ref="B25:H27" si="9">B16/B7</f>
        <v>6.2654848542489967</v>
      </c>
      <c r="C25" s="275">
        <f t="shared" si="9"/>
        <v>6.4560462042243847</v>
      </c>
      <c r="D25" s="275">
        <f t="shared" si="9"/>
        <v>6.5952788640868016</v>
      </c>
      <c r="E25" s="275">
        <f t="shared" si="9"/>
        <v>6.5978985290550964</v>
      </c>
      <c r="F25" s="275">
        <f t="shared" ref="F25" si="10">F16/F7</f>
        <v>6.5158732455828323</v>
      </c>
      <c r="G25" s="274">
        <f t="shared" si="9"/>
        <v>6.7616045281851926</v>
      </c>
      <c r="H25" s="273">
        <f t="shared" si="9"/>
        <v>6.9959119057356425</v>
      </c>
      <c r="J25" s="278">
        <f>(H25-G25)/G25</f>
        <v>3.4652629649332314E-2</v>
      </c>
    </row>
    <row r="26" spans="1:19" ht="21.95" customHeight="1" thickBot="1" x14ac:dyDescent="0.3">
      <c r="A26" s="277" t="s">
        <v>41</v>
      </c>
      <c r="B26" s="276">
        <f t="shared" si="9"/>
        <v>2.1054929034593952</v>
      </c>
      <c r="C26" s="275">
        <f t="shared" si="9"/>
        <v>2.1993873370347377</v>
      </c>
      <c r="D26" s="275">
        <f t="shared" si="9"/>
        <v>2.4032794086253029</v>
      </c>
      <c r="E26" s="275">
        <f t="shared" si="9"/>
        <v>2.4510261232335959</v>
      </c>
      <c r="F26" s="275">
        <f t="shared" ref="F26" si="11">F17/F8</f>
        <v>2.4529767417065393</v>
      </c>
      <c r="G26" s="274">
        <f t="shared" si="9"/>
        <v>2.5735875471377097</v>
      </c>
      <c r="H26" s="273">
        <f t="shared" si="9"/>
        <v>2.7378982424562097</v>
      </c>
      <c r="J26" s="272">
        <f>(H26-G26)/G26</f>
        <v>6.3844999367223002E-2</v>
      </c>
    </row>
    <row r="27" spans="1:19" ht="21.95" customHeight="1" thickBot="1" x14ac:dyDescent="0.3">
      <c r="A27" s="271" t="s">
        <v>27</v>
      </c>
      <c r="B27" s="269">
        <f t="shared" si="9"/>
        <v>3.2971313478721176</v>
      </c>
      <c r="C27" s="270">
        <f t="shared" si="9"/>
        <v>3.4764431834769445</v>
      </c>
      <c r="D27" s="270">
        <f t="shared" si="9"/>
        <v>3.6948644296680007</v>
      </c>
      <c r="E27" s="270">
        <f t="shared" si="9"/>
        <v>3.7801524472054533</v>
      </c>
      <c r="F27" s="270">
        <f t="shared" ref="F27" si="12">F18/F9</f>
        <v>3.2487717861701064</v>
      </c>
      <c r="G27" s="269">
        <f t="shared" si="9"/>
        <v>3.3265729718678316</v>
      </c>
      <c r="H27" s="268">
        <f t="shared" si="9"/>
        <v>4.018478531530004</v>
      </c>
      <c r="J27" s="267">
        <f>(H27-G27)/G27</f>
        <v>0.20799350127397792</v>
      </c>
    </row>
    <row r="29" spans="1:19" ht="15.75" x14ac:dyDescent="0.25">
      <c r="A29" s="266" t="s">
        <v>44</v>
      </c>
    </row>
  </sheetData>
  <mergeCells count="41">
    <mergeCell ref="O14:O15"/>
    <mergeCell ref="P14:P15"/>
    <mergeCell ref="H14:H15"/>
    <mergeCell ref="H23:H24"/>
    <mergeCell ref="R14:S14"/>
    <mergeCell ref="K14:K15"/>
    <mergeCell ref="M14:M15"/>
    <mergeCell ref="L14:L15"/>
    <mergeCell ref="N14:N15"/>
    <mergeCell ref="A5:A6"/>
    <mergeCell ref="R5:S5"/>
    <mergeCell ref="B5:B6"/>
    <mergeCell ref="C5:C6"/>
    <mergeCell ref="E5:E6"/>
    <mergeCell ref="J5:J6"/>
    <mergeCell ref="K5:K6"/>
    <mergeCell ref="M5:M6"/>
    <mergeCell ref="D5:D6"/>
    <mergeCell ref="G5:G6"/>
    <mergeCell ref="L5:L6"/>
    <mergeCell ref="H5:H6"/>
    <mergeCell ref="O5:O6"/>
    <mergeCell ref="P5:P6"/>
    <mergeCell ref="N5:N6"/>
    <mergeCell ref="F5:F6"/>
    <mergeCell ref="B14:B15"/>
    <mergeCell ref="C14:C15"/>
    <mergeCell ref="E14:E15"/>
    <mergeCell ref="J14:J15"/>
    <mergeCell ref="A23:A24"/>
    <mergeCell ref="A14:A15"/>
    <mergeCell ref="B23:B24"/>
    <mergeCell ref="C23:C24"/>
    <mergeCell ref="E23:E24"/>
    <mergeCell ref="D14:D15"/>
    <mergeCell ref="D23:D24"/>
    <mergeCell ref="J23:J24"/>
    <mergeCell ref="G23:G24"/>
    <mergeCell ref="G14:G15"/>
    <mergeCell ref="F14:F15"/>
    <mergeCell ref="F23:F2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C386F47-3580-4576-9197-E02510E3E874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  <x14:conditionalFormatting xmlns:xm="http://schemas.microsoft.com/office/excel/2006/main">
          <x14:cfRule type="iconSet" priority="4" id="{2504BF03-857C-4D17-98A6-C6B969ED612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3" id="{6A77010B-20F4-4733-9E77-6F554CB685F9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2" id="{9D13BF72-64DC-426B-BCFB-16B064935AD5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1" id="{7F10CEF4-19DA-4861-941F-6184D1FB465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9"/>
  <sheetViews>
    <sheetView showGridLines="0" topLeftCell="A13" workbookViewId="0">
      <selection activeCell="H30" sqref="H30"/>
    </sheetView>
  </sheetViews>
  <sheetFormatPr defaultRowHeight="15" x14ac:dyDescent="0.25"/>
  <cols>
    <col min="1" max="1" width="25.140625" bestFit="1" customWidth="1"/>
    <col min="2" max="8" width="11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19" x14ac:dyDescent="0.25">
      <c r="A1" s="1" t="s">
        <v>47</v>
      </c>
    </row>
    <row r="2" spans="1:19" x14ac:dyDescent="0.25">
      <c r="A2" s="1"/>
    </row>
    <row r="3" spans="1:19" x14ac:dyDescent="0.25">
      <c r="A3" s="1" t="s">
        <v>29</v>
      </c>
      <c r="J3" s="1" t="s">
        <v>31</v>
      </c>
      <c r="R3" s="1" t="s">
        <v>91</v>
      </c>
    </row>
    <row r="4" spans="1:19" ht="15.75" thickBot="1" x14ac:dyDescent="0.3">
      <c r="O4" s="187"/>
      <c r="P4" s="187"/>
    </row>
    <row r="5" spans="1:19" ht="20.25" customHeight="1" x14ac:dyDescent="0.25">
      <c r="A5" s="378" t="s">
        <v>46</v>
      </c>
      <c r="B5" s="380">
        <v>2016</v>
      </c>
      <c r="C5" s="382">
        <v>2017</v>
      </c>
      <c r="D5" s="382">
        <v>2018</v>
      </c>
      <c r="E5" s="361">
        <v>2019</v>
      </c>
      <c r="F5" s="361">
        <v>2020</v>
      </c>
      <c r="G5" s="361">
        <v>2021</v>
      </c>
      <c r="H5" s="374">
        <v>2022</v>
      </c>
      <c r="J5" s="388">
        <v>2016</v>
      </c>
      <c r="K5" s="382">
        <v>2017</v>
      </c>
      <c r="L5" s="382">
        <v>2018</v>
      </c>
      <c r="M5" s="382">
        <v>2019</v>
      </c>
      <c r="N5" s="382">
        <v>2020</v>
      </c>
      <c r="O5" s="382">
        <v>2021</v>
      </c>
      <c r="P5" s="386">
        <v>2022</v>
      </c>
      <c r="R5" s="391" t="s">
        <v>100</v>
      </c>
      <c r="S5" s="392"/>
    </row>
    <row r="6" spans="1:19" ht="20.25" customHeight="1" thickBot="1" x14ac:dyDescent="0.3">
      <c r="A6" s="379"/>
      <c r="B6" s="381"/>
      <c r="C6" s="383"/>
      <c r="D6" s="383"/>
      <c r="E6" s="362"/>
      <c r="F6" s="362"/>
      <c r="G6" s="362"/>
      <c r="H6" s="375"/>
      <c r="J6" s="389">
        <v>2016</v>
      </c>
      <c r="K6" s="383">
        <v>2017</v>
      </c>
      <c r="L6" s="390">
        <v>2018</v>
      </c>
      <c r="M6" s="383"/>
      <c r="N6" s="383"/>
      <c r="O6" s="383"/>
      <c r="P6" s="387"/>
      <c r="R6" s="102" t="s">
        <v>0</v>
      </c>
      <c r="S6" s="88" t="s">
        <v>43</v>
      </c>
    </row>
    <row r="7" spans="1:19" ht="21.95" customHeight="1" x14ac:dyDescent="0.25">
      <c r="A7" s="35" t="s">
        <v>42</v>
      </c>
      <c r="B7" s="89">
        <v>25537692</v>
      </c>
      <c r="C7" s="23">
        <v>27705328</v>
      </c>
      <c r="D7" s="23">
        <v>29031670</v>
      </c>
      <c r="E7" s="297">
        <v>33762788</v>
      </c>
      <c r="F7" s="297">
        <v>17865065</v>
      </c>
      <c r="G7" s="281">
        <v>17612972</v>
      </c>
      <c r="H7" s="296">
        <v>29802548</v>
      </c>
      <c r="J7" s="90">
        <f t="shared" ref="J7:P7" si="0">B7/B9</f>
        <v>0.23271684344599755</v>
      </c>
      <c r="K7" s="92">
        <f t="shared" si="0"/>
        <v>0.24656824321214252</v>
      </c>
      <c r="L7" s="92">
        <f t="shared" si="0"/>
        <v>0.25222148036092201</v>
      </c>
      <c r="M7" s="92">
        <f t="shared" si="0"/>
        <v>0.27097022161984835</v>
      </c>
      <c r="N7" s="92">
        <f t="shared" si="0"/>
        <v>0.15893826210908535</v>
      </c>
      <c r="O7" s="92">
        <f t="shared" si="0"/>
        <v>0.14949859366866125</v>
      </c>
      <c r="P7" s="30">
        <f t="shared" si="0"/>
        <v>0.23901639528327839</v>
      </c>
      <c r="R7" s="59">
        <f>(H7-G7)/G7</f>
        <v>0.69207945144067684</v>
      </c>
      <c r="S7" s="93">
        <f>(P7-O7)*100</f>
        <v>8.9517801614617145</v>
      </c>
    </row>
    <row r="8" spans="1:19" ht="21.95" customHeight="1" thickBot="1" x14ac:dyDescent="0.3">
      <c r="A8" s="35" t="s">
        <v>41</v>
      </c>
      <c r="B8" s="89">
        <v>84199496</v>
      </c>
      <c r="C8" s="23">
        <v>84658404</v>
      </c>
      <c r="D8" s="23">
        <v>86072206</v>
      </c>
      <c r="E8" s="297">
        <v>90836837</v>
      </c>
      <c r="F8" s="297">
        <v>94537479</v>
      </c>
      <c r="G8" s="281">
        <v>100200658</v>
      </c>
      <c r="H8" s="296">
        <v>94885752</v>
      </c>
      <c r="J8" s="90">
        <f t="shared" ref="J8:P8" si="1">B8/B9</f>
        <v>0.76728315655400248</v>
      </c>
      <c r="K8" s="47">
        <f t="shared" si="1"/>
        <v>0.75343175678785745</v>
      </c>
      <c r="L8" s="47">
        <f t="shared" si="1"/>
        <v>0.74777851963907804</v>
      </c>
      <c r="M8" s="47">
        <f t="shared" si="1"/>
        <v>0.72902977838015159</v>
      </c>
      <c r="N8" s="47">
        <f t="shared" si="1"/>
        <v>0.84106173789091465</v>
      </c>
      <c r="O8" s="47">
        <f t="shared" si="1"/>
        <v>0.85050140633133875</v>
      </c>
      <c r="P8" s="30">
        <f t="shared" si="1"/>
        <v>0.76098360471672166</v>
      </c>
      <c r="R8" s="103">
        <f>(H8-G8)/G8</f>
        <v>-5.3042625728066575E-2</v>
      </c>
      <c r="S8" s="94">
        <f t="shared" ref="S8:S9" si="2">(P8-O8)*100</f>
        <v>-8.9517801614617092</v>
      </c>
    </row>
    <row r="9" spans="1:19" ht="21.95" customHeight="1" thickBot="1" x14ac:dyDescent="0.3">
      <c r="A9" s="87" t="s">
        <v>27</v>
      </c>
      <c r="B9" s="95">
        <f>B7+B8</f>
        <v>109737188</v>
      </c>
      <c r="C9" s="96">
        <f t="shared" ref="C9:H9" si="3">C7+C8</f>
        <v>112363732</v>
      </c>
      <c r="D9" s="96">
        <f t="shared" si="3"/>
        <v>115103876</v>
      </c>
      <c r="E9" s="289">
        <f t="shared" si="3"/>
        <v>124599625</v>
      </c>
      <c r="F9" s="289">
        <f t="shared" si="3"/>
        <v>112402544</v>
      </c>
      <c r="G9" s="289">
        <f t="shared" si="3"/>
        <v>117813630</v>
      </c>
      <c r="H9" s="333">
        <f t="shared" si="3"/>
        <v>124688300</v>
      </c>
      <c r="J9" s="101">
        <f>J7+J8</f>
        <v>1</v>
      </c>
      <c r="K9" s="97">
        <f t="shared" ref="K9" si="4">K7+K8</f>
        <v>1</v>
      </c>
      <c r="L9" s="97">
        <f>L7+L8</f>
        <v>1</v>
      </c>
      <c r="M9" s="97">
        <f>M7+M8</f>
        <v>1</v>
      </c>
      <c r="N9" s="97">
        <f>N7+N8</f>
        <v>1</v>
      </c>
      <c r="O9" s="97">
        <f>O7+O8</f>
        <v>1</v>
      </c>
      <c r="P9" s="191">
        <f>P7+P8</f>
        <v>1</v>
      </c>
      <c r="R9" s="104">
        <f>(H9-G9)/G9</f>
        <v>5.8352076920132244E-2</v>
      </c>
      <c r="S9" s="98">
        <f t="shared" si="2"/>
        <v>0</v>
      </c>
    </row>
    <row r="12" spans="1:19" x14ac:dyDescent="0.25">
      <c r="A12" s="1" t="s">
        <v>30</v>
      </c>
      <c r="J12" s="1" t="s">
        <v>32</v>
      </c>
      <c r="R12" s="1" t="str">
        <f>R3</f>
        <v>VARIAÇÃO (JAN.-DEZ)</v>
      </c>
    </row>
    <row r="13" spans="1:19" ht="15.75" thickBot="1" x14ac:dyDescent="0.3"/>
    <row r="14" spans="1:19" ht="20.25" customHeight="1" x14ac:dyDescent="0.25">
      <c r="A14" s="378" t="s">
        <v>46</v>
      </c>
      <c r="B14" s="380">
        <v>2016</v>
      </c>
      <c r="C14" s="382">
        <v>2017</v>
      </c>
      <c r="D14" s="382">
        <v>2018</v>
      </c>
      <c r="E14" s="361">
        <v>2019</v>
      </c>
      <c r="F14" s="361">
        <v>2020</v>
      </c>
      <c r="G14" s="361">
        <v>2021</v>
      </c>
      <c r="H14" s="374">
        <v>2022</v>
      </c>
      <c r="J14" s="388">
        <v>2016</v>
      </c>
      <c r="K14" s="382">
        <v>2017</v>
      </c>
      <c r="L14" s="382">
        <v>2018</v>
      </c>
      <c r="M14" s="382">
        <v>2019</v>
      </c>
      <c r="N14" s="382">
        <v>2020</v>
      </c>
      <c r="O14" s="382">
        <v>2021</v>
      </c>
      <c r="P14" s="386">
        <v>2022</v>
      </c>
      <c r="R14" s="391" t="s">
        <v>100</v>
      </c>
      <c r="S14" s="392"/>
    </row>
    <row r="15" spans="1:19" ht="20.25" customHeight="1" thickBot="1" x14ac:dyDescent="0.3">
      <c r="A15" s="379"/>
      <c r="B15" s="381"/>
      <c r="C15" s="383"/>
      <c r="D15" s="383"/>
      <c r="E15" s="362"/>
      <c r="F15" s="362"/>
      <c r="G15" s="362">
        <v>2020</v>
      </c>
      <c r="H15" s="375">
        <v>2021</v>
      </c>
      <c r="J15" s="389">
        <v>2016</v>
      </c>
      <c r="K15" s="383">
        <v>2017</v>
      </c>
      <c r="L15" s="383">
        <v>2018</v>
      </c>
      <c r="M15" s="383"/>
      <c r="N15" s="383"/>
      <c r="O15" s="383">
        <v>2019</v>
      </c>
      <c r="P15" s="387">
        <v>2020</v>
      </c>
      <c r="R15" s="102" t="s">
        <v>1</v>
      </c>
      <c r="S15" s="88" t="s">
        <v>43</v>
      </c>
    </row>
    <row r="16" spans="1:19" ht="21.95" customHeight="1" x14ac:dyDescent="0.25">
      <c r="A16" s="35" t="s">
        <v>42</v>
      </c>
      <c r="B16" s="89">
        <v>251533440</v>
      </c>
      <c r="C16" s="23">
        <v>288451381</v>
      </c>
      <c r="D16" s="23">
        <v>313935903</v>
      </c>
      <c r="E16" s="297">
        <v>351270522</v>
      </c>
      <c r="F16" s="297">
        <v>187039707</v>
      </c>
      <c r="G16" s="281">
        <v>187786805</v>
      </c>
      <c r="H16" s="296">
        <v>338855719</v>
      </c>
      <c r="J16" s="90">
        <f t="shared" ref="J16:P16" si="5">B16/B18</f>
        <v>0.4818555329437525</v>
      </c>
      <c r="K16" s="92">
        <f t="shared" si="5"/>
        <v>0.49928544278146808</v>
      </c>
      <c r="L16" s="29">
        <f t="shared" si="5"/>
        <v>0.50362194392127435</v>
      </c>
      <c r="M16" s="29">
        <f t="shared" si="5"/>
        <v>0.51390862731351694</v>
      </c>
      <c r="N16" s="29">
        <f t="shared" si="5"/>
        <v>0.34665949966550846</v>
      </c>
      <c r="O16" s="188">
        <f t="shared" si="5"/>
        <v>0.32359541776543188</v>
      </c>
      <c r="P16" s="30">
        <f t="shared" si="5"/>
        <v>0.46319665022054923</v>
      </c>
      <c r="R16" s="59">
        <f>(H16-G16)/G16</f>
        <v>0.80447033538911317</v>
      </c>
      <c r="S16" s="93">
        <f>(P16-O16)*100</f>
        <v>13.960123245511735</v>
      </c>
    </row>
    <row r="17" spans="1:19" ht="21.95" customHeight="1" thickBot="1" x14ac:dyDescent="0.3">
      <c r="A17" s="35" t="s">
        <v>41</v>
      </c>
      <c r="B17" s="89">
        <v>270476629</v>
      </c>
      <c r="C17" s="23">
        <v>289277021</v>
      </c>
      <c r="D17" s="23">
        <v>309420380</v>
      </c>
      <c r="E17" s="297">
        <v>332256672</v>
      </c>
      <c r="F17" s="297">
        <v>352509064</v>
      </c>
      <c r="G17" s="281">
        <v>392526743</v>
      </c>
      <c r="H17" s="296">
        <v>392703369</v>
      </c>
      <c r="J17" s="90">
        <f t="shared" ref="J17:P17" si="6">B17/B18</f>
        <v>0.5181444670562475</v>
      </c>
      <c r="K17" s="47">
        <f t="shared" si="6"/>
        <v>0.50071455721853186</v>
      </c>
      <c r="L17" s="47">
        <f t="shared" si="6"/>
        <v>0.4963780560787257</v>
      </c>
      <c r="M17" s="47">
        <f t="shared" si="6"/>
        <v>0.48609137268648306</v>
      </c>
      <c r="N17" s="47">
        <f t="shared" si="6"/>
        <v>0.65334050033449154</v>
      </c>
      <c r="O17" s="188">
        <f t="shared" si="6"/>
        <v>0.67640458223456812</v>
      </c>
      <c r="P17" s="30">
        <f t="shared" si="6"/>
        <v>0.53680334977945077</v>
      </c>
      <c r="R17" s="103">
        <f>(H17-G17)/G17</f>
        <v>4.4997188892171864E-4</v>
      </c>
      <c r="S17" s="94">
        <f t="shared" ref="S17:S18" si="7">(P17-O17)*100</f>
        <v>-13.960123245511735</v>
      </c>
    </row>
    <row r="18" spans="1:19" ht="21.95" customHeight="1" thickBot="1" x14ac:dyDescent="0.3">
      <c r="A18" s="87" t="s">
        <v>27</v>
      </c>
      <c r="B18" s="95">
        <f t="shared" ref="B18:H18" si="8">B16+B17</f>
        <v>522010069</v>
      </c>
      <c r="C18" s="96">
        <f t="shared" si="8"/>
        <v>577728402</v>
      </c>
      <c r="D18" s="96">
        <f t="shared" si="8"/>
        <v>623356283</v>
      </c>
      <c r="E18" s="289">
        <f t="shared" si="8"/>
        <v>683527194</v>
      </c>
      <c r="F18" s="289">
        <f t="shared" si="8"/>
        <v>539548771</v>
      </c>
      <c r="G18" s="289">
        <f t="shared" si="8"/>
        <v>580313548</v>
      </c>
      <c r="H18" s="334">
        <f t="shared" si="8"/>
        <v>731559088</v>
      </c>
      <c r="J18" s="101">
        <f>J16+J17</f>
        <v>1</v>
      </c>
      <c r="K18" s="97">
        <f t="shared" ref="K18" si="9">K16+K17</f>
        <v>1</v>
      </c>
      <c r="L18" s="100">
        <f>L16+L17</f>
        <v>1</v>
      </c>
      <c r="M18" s="100">
        <f>M16+M17</f>
        <v>1</v>
      </c>
      <c r="N18" s="100">
        <f>N16+N17</f>
        <v>1</v>
      </c>
      <c r="O18" s="190">
        <f>O16+O17</f>
        <v>1</v>
      </c>
      <c r="P18" s="191">
        <f>P16+P17</f>
        <v>1</v>
      </c>
      <c r="R18" s="104">
        <f>(H18-G18)/G18</f>
        <v>0.26062727730768059</v>
      </c>
      <c r="S18" s="98">
        <f t="shared" si="7"/>
        <v>0</v>
      </c>
    </row>
    <row r="21" spans="1:19" x14ac:dyDescent="0.25">
      <c r="A21" s="1" t="s">
        <v>34</v>
      </c>
      <c r="J21" s="1" t="str">
        <f>R3</f>
        <v>VARIAÇÃO (JAN.-DEZ)</v>
      </c>
    </row>
    <row r="22" spans="1:19" ht="15.75" thickBot="1" x14ac:dyDescent="0.3"/>
    <row r="23" spans="1:19" ht="20.25" customHeight="1" x14ac:dyDescent="0.25">
      <c r="A23" s="378" t="s">
        <v>46</v>
      </c>
      <c r="B23" s="380">
        <v>2016</v>
      </c>
      <c r="C23" s="382">
        <v>2017</v>
      </c>
      <c r="D23" s="382">
        <v>2018</v>
      </c>
      <c r="E23" s="382">
        <v>2019</v>
      </c>
      <c r="F23" s="382">
        <v>2020</v>
      </c>
      <c r="G23" s="382">
        <f>G5</f>
        <v>2021</v>
      </c>
      <c r="H23" s="386">
        <v>2022</v>
      </c>
      <c r="J23" s="384" t="s">
        <v>101</v>
      </c>
    </row>
    <row r="24" spans="1:19" ht="20.25" customHeight="1" thickBot="1" x14ac:dyDescent="0.3">
      <c r="A24" s="379"/>
      <c r="B24" s="381"/>
      <c r="C24" s="383"/>
      <c r="D24" s="383"/>
      <c r="E24" s="383"/>
      <c r="F24" s="383"/>
      <c r="G24" s="383"/>
      <c r="H24" s="387"/>
      <c r="J24" s="385"/>
    </row>
    <row r="25" spans="1:19" ht="21.95" customHeight="1" x14ac:dyDescent="0.25">
      <c r="A25" s="35" t="s">
        <v>42</v>
      </c>
      <c r="B25" s="174">
        <f>B16/B7</f>
        <v>9.8494977541431705</v>
      </c>
      <c r="C25" s="129">
        <f t="shared" ref="C25:D25" si="10">C16/C7</f>
        <v>10.411404658338641</v>
      </c>
      <c r="D25" s="184">
        <f t="shared" si="10"/>
        <v>10.813566804803168</v>
      </c>
      <c r="E25" s="184">
        <f t="shared" ref="E25:F25" si="11">E16/E7</f>
        <v>10.404073324750314</v>
      </c>
      <c r="F25" s="184">
        <f t="shared" si="11"/>
        <v>10.469578868030986</v>
      </c>
      <c r="G25" s="184">
        <f t="shared" ref="G25" si="12">G16/G7</f>
        <v>10.661846563998399</v>
      </c>
      <c r="H25" s="131">
        <f t="shared" ref="H25" si="13">H16/H7</f>
        <v>11.370025106578135</v>
      </c>
      <c r="J25" s="57">
        <f>(H25-G25)/G25</f>
        <v>6.6421753335958289E-2</v>
      </c>
    </row>
    <row r="26" spans="1:19" ht="21.95" customHeight="1" thickBot="1" x14ac:dyDescent="0.3">
      <c r="A26" s="35" t="s">
        <v>41</v>
      </c>
      <c r="B26" s="174">
        <f t="shared" ref="B26:D27" si="14">B17/B8</f>
        <v>3.2123307365165226</v>
      </c>
      <c r="C26" s="129">
        <f t="shared" si="14"/>
        <v>3.4169911944004991</v>
      </c>
      <c r="D26" s="184">
        <f t="shared" si="14"/>
        <v>3.5948931063762908</v>
      </c>
      <c r="E26" s="184">
        <f t="shared" ref="E26:F26" si="15">E17/E8</f>
        <v>3.6577305306216243</v>
      </c>
      <c r="F26" s="184">
        <f t="shared" si="15"/>
        <v>3.728775801182513</v>
      </c>
      <c r="G26" s="184">
        <f t="shared" ref="G26" si="16">G17/G8</f>
        <v>3.9174068397834274</v>
      </c>
      <c r="H26" s="131">
        <f t="shared" ref="H26" si="17">H17/H8</f>
        <v>4.138696914158408</v>
      </c>
      <c r="J26" s="105">
        <f>(H26-G26)/G26</f>
        <v>5.648891816077356E-2</v>
      </c>
    </row>
    <row r="27" spans="1:19" ht="21.95" customHeight="1" thickBot="1" x14ac:dyDescent="0.3">
      <c r="A27" s="87" t="s">
        <v>27</v>
      </c>
      <c r="B27" s="175">
        <f t="shared" si="14"/>
        <v>4.7569112942824816</v>
      </c>
      <c r="C27" s="176">
        <f t="shared" si="14"/>
        <v>5.1415914345030833</v>
      </c>
      <c r="D27" s="176">
        <f t="shared" si="14"/>
        <v>5.4155976728359692</v>
      </c>
      <c r="E27" s="176">
        <f t="shared" ref="E27:F27" si="18">E18/E9</f>
        <v>5.4857885326701421</v>
      </c>
      <c r="F27" s="176">
        <f t="shared" si="18"/>
        <v>4.8001473258470018</v>
      </c>
      <c r="G27" s="176">
        <f t="shared" ref="G27" si="19">G18/G9</f>
        <v>4.9256910936366189</v>
      </c>
      <c r="H27" s="198">
        <f t="shared" ref="H27" si="20">H18/H9</f>
        <v>5.8671029118209166</v>
      </c>
      <c r="J27" s="109">
        <f>(H27-G27)/G27</f>
        <v>0.1911227887190256</v>
      </c>
    </row>
    <row r="29" spans="1:19" ht="15.75" x14ac:dyDescent="0.25">
      <c r="A29" s="110" t="s">
        <v>44</v>
      </c>
    </row>
  </sheetData>
  <mergeCells count="41">
    <mergeCell ref="K14:K15"/>
    <mergeCell ref="L14:L15"/>
    <mergeCell ref="K5:K6"/>
    <mergeCell ref="L5:L6"/>
    <mergeCell ref="R5:S5"/>
    <mergeCell ref="R14:S14"/>
    <mergeCell ref="O5:O6"/>
    <mergeCell ref="O14:O15"/>
    <mergeCell ref="P5:P6"/>
    <mergeCell ref="P14:P15"/>
    <mergeCell ref="M5:M6"/>
    <mergeCell ref="M14:M15"/>
    <mergeCell ref="N5:N6"/>
    <mergeCell ref="N14:N15"/>
    <mergeCell ref="A14:A15"/>
    <mergeCell ref="B14:B15"/>
    <mergeCell ref="C14:C15"/>
    <mergeCell ref="D14:D15"/>
    <mergeCell ref="J14:J15"/>
    <mergeCell ref="G14:G15"/>
    <mergeCell ref="E14:E15"/>
    <mergeCell ref="H14:H15"/>
    <mergeCell ref="F14:F15"/>
    <mergeCell ref="A5:A6"/>
    <mergeCell ref="B5:B6"/>
    <mergeCell ref="C5:C6"/>
    <mergeCell ref="D5:D6"/>
    <mergeCell ref="J5:J6"/>
    <mergeCell ref="G5:G6"/>
    <mergeCell ref="E5:E6"/>
    <mergeCell ref="H5:H6"/>
    <mergeCell ref="F5:F6"/>
    <mergeCell ref="A23:A24"/>
    <mergeCell ref="B23:B24"/>
    <mergeCell ref="C23:C24"/>
    <mergeCell ref="D23:D24"/>
    <mergeCell ref="J23:J24"/>
    <mergeCell ref="G23:G24"/>
    <mergeCell ref="E23:E24"/>
    <mergeCell ref="H23:H24"/>
    <mergeCell ref="F23:F2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9C93CBEA-1065-4A22-86A8-F78A5B72DCF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  <x14:conditionalFormatting xmlns:xm="http://schemas.microsoft.com/office/excel/2006/main">
          <x14:cfRule type="iconSet" priority="4" id="{89DAF543-532D-4C42-8550-0AEED69273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3" id="{C0572804-D21D-4852-A7AE-4C45B9662F81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2" id="{7538BE17-DE7B-4FE8-93E7-966AA4847BB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1" id="{88B5AC1E-F7DE-4581-AB08-8219C47FDE28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29"/>
  <sheetViews>
    <sheetView showGridLines="0" workbookViewId="0">
      <selection activeCell="R7" sqref="R7"/>
    </sheetView>
  </sheetViews>
  <sheetFormatPr defaultRowHeight="15" x14ac:dyDescent="0.25"/>
  <cols>
    <col min="1" max="1" width="25.140625" bestFit="1" customWidth="1"/>
    <col min="2" max="8" width="11.7109375" customWidth="1"/>
    <col min="9" max="9" width="2.5703125" customWidth="1"/>
    <col min="10" max="16" width="10.7109375" customWidth="1"/>
    <col min="17" max="17" width="2.5703125" customWidth="1"/>
    <col min="18" max="19" width="10.5703125" customWidth="1"/>
    <col min="20" max="20" width="2.140625" customWidth="1"/>
    <col min="21" max="23" width="11.7109375" customWidth="1"/>
    <col min="29" max="29" width="2.140625" customWidth="1"/>
    <col min="33" max="33" width="11.42578125" customWidth="1"/>
  </cols>
  <sheetData>
    <row r="1" spans="1:19" x14ac:dyDescent="0.25">
      <c r="A1" s="1" t="s">
        <v>50</v>
      </c>
    </row>
    <row r="2" spans="1:19" x14ac:dyDescent="0.25">
      <c r="A2" s="1"/>
    </row>
    <row r="3" spans="1:19" x14ac:dyDescent="0.25">
      <c r="A3" s="1" t="s">
        <v>29</v>
      </c>
      <c r="J3" s="1" t="s">
        <v>31</v>
      </c>
      <c r="R3" s="1" t="str">
        <f>'2'!R3</f>
        <v>VARIAÇÃO (JAN.-DEZ)</v>
      </c>
    </row>
    <row r="4" spans="1:19" ht="15.75" thickBot="1" x14ac:dyDescent="0.3">
      <c r="O4" s="187"/>
      <c r="P4" s="187"/>
    </row>
    <row r="5" spans="1:19" ht="20.25" customHeight="1" x14ac:dyDescent="0.25">
      <c r="A5" s="378" t="s">
        <v>48</v>
      </c>
      <c r="B5" s="380">
        <v>2016</v>
      </c>
      <c r="C5" s="382">
        <v>2017</v>
      </c>
      <c r="D5" s="382">
        <v>2018</v>
      </c>
      <c r="E5" s="361">
        <v>2019</v>
      </c>
      <c r="F5" s="361">
        <v>2020</v>
      </c>
      <c r="G5" s="361">
        <v>2021</v>
      </c>
      <c r="H5" s="374">
        <v>2022</v>
      </c>
      <c r="J5" s="388">
        <v>2016</v>
      </c>
      <c r="K5" s="382">
        <v>2017</v>
      </c>
      <c r="L5" s="382">
        <v>2018</v>
      </c>
      <c r="M5" s="382">
        <v>2019</v>
      </c>
      <c r="N5" s="382">
        <v>2020</v>
      </c>
      <c r="O5" s="382">
        <f>G5</f>
        <v>2021</v>
      </c>
      <c r="P5" s="386">
        <v>2022</v>
      </c>
      <c r="R5" s="391" t="s">
        <v>100</v>
      </c>
      <c r="S5" s="392"/>
    </row>
    <row r="6" spans="1:19" ht="20.25" customHeight="1" thickBot="1" x14ac:dyDescent="0.3">
      <c r="A6" s="379"/>
      <c r="B6" s="381"/>
      <c r="C6" s="383"/>
      <c r="D6" s="383"/>
      <c r="E6" s="362"/>
      <c r="F6" s="362"/>
      <c r="G6" s="362"/>
      <c r="H6" s="375"/>
      <c r="J6" s="389">
        <v>2016</v>
      </c>
      <c r="K6" s="383">
        <v>2017</v>
      </c>
      <c r="L6" s="390">
        <v>2018</v>
      </c>
      <c r="M6" s="383"/>
      <c r="N6" s="383"/>
      <c r="O6" s="383">
        <v>2020</v>
      </c>
      <c r="P6" s="387">
        <v>2021</v>
      </c>
      <c r="R6" s="102" t="s">
        <v>0</v>
      </c>
      <c r="S6" s="88" t="s">
        <v>43</v>
      </c>
    </row>
    <row r="7" spans="1:19" ht="21.95" customHeight="1" x14ac:dyDescent="0.25">
      <c r="A7" s="35" t="s">
        <v>42</v>
      </c>
      <c r="B7" s="89">
        <v>48051990</v>
      </c>
      <c r="C7" s="23">
        <v>52503615</v>
      </c>
      <c r="D7" s="2">
        <v>52337646</v>
      </c>
      <c r="E7" s="297">
        <v>55432735</v>
      </c>
      <c r="F7" s="297">
        <v>31472545</v>
      </c>
      <c r="G7" s="281">
        <v>28228616</v>
      </c>
      <c r="H7" s="296">
        <v>54369924</v>
      </c>
      <c r="J7" s="90">
        <f>B7/B9</f>
        <v>0.32652158243079221</v>
      </c>
      <c r="K7" s="92">
        <f>C7/C9</f>
        <v>0.33866384265840116</v>
      </c>
      <c r="L7" s="92">
        <f>D7/D9</f>
        <v>0.35128215295789383</v>
      </c>
      <c r="M7" s="92">
        <f>E7/E9</f>
        <v>0.36067818363360377</v>
      </c>
      <c r="N7" s="92">
        <f t="shared" ref="N7:P7" si="0">F7/F9</f>
        <v>0.225628325866813</v>
      </c>
      <c r="O7" s="92">
        <f t="shared" si="0"/>
        <v>0.20582004505252016</v>
      </c>
      <c r="P7" s="92">
        <f t="shared" si="0"/>
        <v>0.35034265969951395</v>
      </c>
      <c r="R7" s="59">
        <f>(H7-G7)/G7</f>
        <v>0.92605701958608244</v>
      </c>
      <c r="S7" s="93">
        <f>(P7-O7)*100</f>
        <v>14.452261464699379</v>
      </c>
    </row>
    <row r="8" spans="1:19" ht="21.95" customHeight="1" thickBot="1" x14ac:dyDescent="0.3">
      <c r="A8" s="35" t="s">
        <v>41</v>
      </c>
      <c r="B8" s="89">
        <v>99111299</v>
      </c>
      <c r="C8" s="23">
        <v>102528037</v>
      </c>
      <c r="D8" s="2">
        <v>96652690</v>
      </c>
      <c r="E8" s="297">
        <v>98257556</v>
      </c>
      <c r="F8" s="297">
        <v>108015903</v>
      </c>
      <c r="G8" s="281">
        <v>108923312</v>
      </c>
      <c r="H8" s="296">
        <v>100820780</v>
      </c>
      <c r="J8" s="90">
        <f>B8/B9</f>
        <v>0.67347841756920779</v>
      </c>
      <c r="K8" s="47">
        <f>C8/C9</f>
        <v>0.6613361573415989</v>
      </c>
      <c r="L8" s="47">
        <f>D8/D9</f>
        <v>0.64871784704210611</v>
      </c>
      <c r="M8" s="47">
        <f>E8/E9</f>
        <v>0.63932181636639629</v>
      </c>
      <c r="N8" s="47">
        <f t="shared" ref="N8:P8" si="1">F8/F9</f>
        <v>0.77437167413318697</v>
      </c>
      <c r="O8" s="47">
        <f t="shared" si="1"/>
        <v>0.79417995494747984</v>
      </c>
      <c r="P8" s="47">
        <f t="shared" si="1"/>
        <v>0.64965734030048605</v>
      </c>
      <c r="R8" s="103">
        <f>(H8-G8)/G8</f>
        <v>-7.4387491999876029E-2</v>
      </c>
      <c r="S8" s="108">
        <f t="shared" ref="S8:S9" si="2">(P8-O8)*100</f>
        <v>-14.452261464699379</v>
      </c>
    </row>
    <row r="9" spans="1:19" ht="21.95" customHeight="1" thickBot="1" x14ac:dyDescent="0.3">
      <c r="A9" s="87" t="s">
        <v>27</v>
      </c>
      <c r="B9" s="95">
        <f t="shared" ref="B9:F9" si="3">B7+B8</f>
        <v>147163289</v>
      </c>
      <c r="C9" s="96">
        <f t="shared" si="3"/>
        <v>155031652</v>
      </c>
      <c r="D9" s="96">
        <f t="shared" si="3"/>
        <v>148990336</v>
      </c>
      <c r="E9" s="289">
        <f t="shared" si="3"/>
        <v>153690291</v>
      </c>
      <c r="F9" s="289">
        <f t="shared" si="3"/>
        <v>139488448</v>
      </c>
      <c r="G9" s="310">
        <f>G7+G8</f>
        <v>137151928</v>
      </c>
      <c r="H9" s="288">
        <f>H7+H8</f>
        <v>155190704</v>
      </c>
      <c r="J9" s="101">
        <f>J7+J8</f>
        <v>1</v>
      </c>
      <c r="K9" s="97">
        <f t="shared" ref="K9" si="4">K7+K8</f>
        <v>1</v>
      </c>
      <c r="L9" s="97">
        <f>L7+L8</f>
        <v>1</v>
      </c>
      <c r="M9" s="97">
        <f t="shared" ref="M9:P9" si="5">M7+M8</f>
        <v>1</v>
      </c>
      <c r="N9" s="97">
        <f t="shared" si="5"/>
        <v>1</v>
      </c>
      <c r="O9" s="97">
        <f t="shared" si="5"/>
        <v>1</v>
      </c>
      <c r="P9" s="97">
        <f t="shared" si="5"/>
        <v>1</v>
      </c>
      <c r="R9" s="104">
        <f>(H9-G9)/G9</f>
        <v>0.13152404244729246</v>
      </c>
      <c r="S9" s="107">
        <f t="shared" si="2"/>
        <v>0</v>
      </c>
    </row>
    <row r="12" spans="1:19" x14ac:dyDescent="0.25">
      <c r="A12" s="1" t="s">
        <v>30</v>
      </c>
      <c r="J12" s="1" t="s">
        <v>32</v>
      </c>
      <c r="R12" s="1" t="str">
        <f>R3</f>
        <v>VARIAÇÃO (JAN.-DEZ)</v>
      </c>
    </row>
    <row r="13" spans="1:19" ht="15.75" thickBot="1" x14ac:dyDescent="0.3"/>
    <row r="14" spans="1:19" ht="20.25" customHeight="1" x14ac:dyDescent="0.25">
      <c r="A14" s="378" t="str">
        <f>A5</f>
        <v>NÃO CERTIFICADO</v>
      </c>
      <c r="B14" s="380">
        <v>2016</v>
      </c>
      <c r="C14" s="382">
        <v>2017</v>
      </c>
      <c r="D14" s="382">
        <v>2018</v>
      </c>
      <c r="E14" s="361">
        <v>2019</v>
      </c>
      <c r="F14" s="361">
        <v>2020</v>
      </c>
      <c r="G14" s="361">
        <f>G5</f>
        <v>2021</v>
      </c>
      <c r="H14" s="374">
        <v>2022</v>
      </c>
      <c r="J14" s="388">
        <v>2016</v>
      </c>
      <c r="K14" s="382">
        <v>2017</v>
      </c>
      <c r="L14" s="382">
        <v>2018</v>
      </c>
      <c r="M14" s="382">
        <v>2019</v>
      </c>
      <c r="N14" s="382">
        <v>2020</v>
      </c>
      <c r="O14" s="382">
        <v>2021</v>
      </c>
      <c r="P14" s="386">
        <v>2022</v>
      </c>
      <c r="R14" s="391" t="s">
        <v>100</v>
      </c>
      <c r="S14" s="392"/>
    </row>
    <row r="15" spans="1:19" ht="20.25" customHeight="1" thickBot="1" x14ac:dyDescent="0.3">
      <c r="A15" s="379"/>
      <c r="B15" s="381"/>
      <c r="C15" s="383"/>
      <c r="D15" s="383"/>
      <c r="E15" s="362"/>
      <c r="F15" s="362"/>
      <c r="G15" s="362">
        <v>2020</v>
      </c>
      <c r="H15" s="375">
        <v>2021</v>
      </c>
      <c r="J15" s="389">
        <v>2016</v>
      </c>
      <c r="K15" s="383">
        <v>2017</v>
      </c>
      <c r="L15" s="390">
        <v>2018</v>
      </c>
      <c r="M15" s="383"/>
      <c r="N15" s="383"/>
      <c r="O15" s="383">
        <v>2020</v>
      </c>
      <c r="P15" s="387">
        <v>2021</v>
      </c>
      <c r="R15" s="102" t="s">
        <v>1</v>
      </c>
      <c r="S15" s="88" t="s">
        <v>43</v>
      </c>
    </row>
    <row r="16" spans="1:19" ht="21.95" customHeight="1" x14ac:dyDescent="0.25">
      <c r="A16" s="35" t="s">
        <v>42</v>
      </c>
      <c r="B16" s="89">
        <v>209541598</v>
      </c>
      <c r="C16" s="23">
        <v>229381261</v>
      </c>
      <c r="D16" s="23">
        <v>222717428</v>
      </c>
      <c r="E16" s="297">
        <v>237232488</v>
      </c>
      <c r="F16" s="297">
        <v>134437906</v>
      </c>
      <c r="G16" s="281">
        <v>122175884</v>
      </c>
      <c r="H16" s="296">
        <v>250007480</v>
      </c>
      <c r="J16" s="90">
        <f>B16/B18</f>
        <v>0.64469468516788675</v>
      </c>
      <c r="K16" s="92">
        <f>C16/C18</f>
        <v>0.65202228069943247</v>
      </c>
      <c r="L16" s="92">
        <f>D16/D18</f>
        <v>0.6319365208121398</v>
      </c>
      <c r="M16" s="92">
        <f>E16/E18</f>
        <v>0.64386421869758337</v>
      </c>
      <c r="N16" s="92">
        <f t="shared" ref="N16:P16" si="6">F16/F18</f>
        <v>0.48222344570253217</v>
      </c>
      <c r="O16" s="92">
        <f t="shared" si="6"/>
        <v>0.45613889364842936</v>
      </c>
      <c r="P16" s="92">
        <f t="shared" si="6"/>
        <v>0.63594312011033349</v>
      </c>
      <c r="R16" s="59">
        <f>(H16-G16)/G16</f>
        <v>1.0462915578331318</v>
      </c>
      <c r="S16" s="93">
        <f>(P16-O16)*100</f>
        <v>17.980422646190412</v>
      </c>
    </row>
    <row r="17" spans="1:19" ht="21.95" customHeight="1" thickBot="1" x14ac:dyDescent="0.3">
      <c r="A17" s="35" t="s">
        <v>41</v>
      </c>
      <c r="B17" s="89">
        <v>115482949</v>
      </c>
      <c r="C17" s="23">
        <v>122418467</v>
      </c>
      <c r="D17" s="23">
        <v>129718965</v>
      </c>
      <c r="E17" s="297">
        <v>131218625</v>
      </c>
      <c r="F17" s="297">
        <v>144349671</v>
      </c>
      <c r="G17" s="281">
        <v>145672102</v>
      </c>
      <c r="H17" s="296">
        <v>143121201</v>
      </c>
      <c r="J17" s="90">
        <f>B17/B18</f>
        <v>0.35530531483211331</v>
      </c>
      <c r="K17" s="47">
        <f>C17/C18</f>
        <v>0.34797771930056753</v>
      </c>
      <c r="L17" s="47">
        <f>D17/D18</f>
        <v>0.36806347918786014</v>
      </c>
      <c r="M17" s="47">
        <f>E17/E18</f>
        <v>0.35613578130241663</v>
      </c>
      <c r="N17" s="47">
        <f t="shared" ref="N17:P17" si="7">F17/F18</f>
        <v>0.51777655429746783</v>
      </c>
      <c r="O17" s="47">
        <f t="shared" si="7"/>
        <v>0.54386110635157059</v>
      </c>
      <c r="P17" s="47">
        <f t="shared" si="7"/>
        <v>0.36405687988966645</v>
      </c>
      <c r="R17" s="103">
        <f>(H17-G17)/G17</f>
        <v>-1.7511252772339347E-2</v>
      </c>
      <c r="S17" s="108">
        <f t="shared" ref="S17:S18" si="8">(P17-O17)*100</f>
        <v>-17.980422646190412</v>
      </c>
    </row>
    <row r="18" spans="1:19" ht="21.95" customHeight="1" thickBot="1" x14ac:dyDescent="0.3">
      <c r="A18" s="87" t="s">
        <v>27</v>
      </c>
      <c r="B18" s="95">
        <f t="shared" ref="B18:E18" si="9">B16+B17</f>
        <v>325024547</v>
      </c>
      <c r="C18" s="96">
        <f t="shared" si="9"/>
        <v>351799728</v>
      </c>
      <c r="D18" s="96">
        <f t="shared" si="9"/>
        <v>352436393</v>
      </c>
      <c r="E18" s="289">
        <f t="shared" si="9"/>
        <v>368451113</v>
      </c>
      <c r="F18" s="310">
        <f>F16+F17</f>
        <v>278787577</v>
      </c>
      <c r="G18" s="310">
        <f>G16+G17</f>
        <v>267847986</v>
      </c>
      <c r="H18" s="288">
        <f>H16+H17</f>
        <v>393128681</v>
      </c>
      <c r="J18" s="101">
        <f>J16+J17</f>
        <v>1</v>
      </c>
      <c r="K18" s="97">
        <f t="shared" ref="K18" si="10">K16+K17</f>
        <v>1</v>
      </c>
      <c r="L18" s="97">
        <f>L16+L17</f>
        <v>1</v>
      </c>
      <c r="M18" s="97">
        <f>M16+M17</f>
        <v>1</v>
      </c>
      <c r="N18" s="97">
        <f t="shared" ref="N18:P18" si="11">N16+N17</f>
        <v>1</v>
      </c>
      <c r="O18" s="97">
        <f t="shared" si="11"/>
        <v>1</v>
      </c>
      <c r="P18" s="97">
        <f t="shared" si="11"/>
        <v>1</v>
      </c>
      <c r="R18" s="104">
        <f>(H18-G18)/G18</f>
        <v>0.46773058431732989</v>
      </c>
      <c r="S18" s="107">
        <f t="shared" si="8"/>
        <v>0</v>
      </c>
    </row>
    <row r="21" spans="1:19" x14ac:dyDescent="0.25">
      <c r="A21" s="1" t="s">
        <v>34</v>
      </c>
      <c r="J21" s="1" t="str">
        <f>R12</f>
        <v>VARIAÇÃO (JAN.-DEZ)</v>
      </c>
      <c r="O21" s="257"/>
    </row>
    <row r="22" spans="1:19" ht="15.75" thickBot="1" x14ac:dyDescent="0.3"/>
    <row r="23" spans="1:19" ht="20.25" customHeight="1" x14ac:dyDescent="0.25">
      <c r="A23" s="378" t="str">
        <f>A5</f>
        <v>NÃO CERTIFICADO</v>
      </c>
      <c r="B23" s="380">
        <v>2016</v>
      </c>
      <c r="C23" s="382">
        <v>2017</v>
      </c>
      <c r="D23" s="382">
        <v>2018</v>
      </c>
      <c r="E23" s="382">
        <v>2019</v>
      </c>
      <c r="F23" s="382">
        <v>2020</v>
      </c>
      <c r="G23" s="382">
        <v>2021</v>
      </c>
      <c r="H23" s="386">
        <v>2022</v>
      </c>
      <c r="J23" s="384" t="s">
        <v>101</v>
      </c>
    </row>
    <row r="24" spans="1:19" ht="20.25" customHeight="1" thickBot="1" x14ac:dyDescent="0.3">
      <c r="A24" s="379"/>
      <c r="B24" s="381"/>
      <c r="C24" s="383"/>
      <c r="D24" s="383"/>
      <c r="E24" s="383"/>
      <c r="F24" s="383"/>
      <c r="G24" s="383">
        <v>2020</v>
      </c>
      <c r="H24" s="387">
        <v>2021</v>
      </c>
      <c r="J24" s="385"/>
    </row>
    <row r="25" spans="1:19" ht="21.95" customHeight="1" x14ac:dyDescent="0.25">
      <c r="A25" s="35" t="s">
        <v>42</v>
      </c>
      <c r="B25" s="174">
        <f>B16/B7</f>
        <v>4.3607267461763808</v>
      </c>
      <c r="C25" s="184">
        <f t="shared" ref="C25:D25" si="12">C16/C7</f>
        <v>4.3688660485568471</v>
      </c>
      <c r="D25" s="184">
        <f t="shared" si="12"/>
        <v>4.2553963546621869</v>
      </c>
      <c r="E25" s="184">
        <f t="shared" ref="E25:G25" si="13">E16/E7</f>
        <v>4.2796460972023116</v>
      </c>
      <c r="F25" s="184">
        <f t="shared" si="13"/>
        <v>4.2715930980478385</v>
      </c>
      <c r="G25" s="184">
        <f t="shared" si="13"/>
        <v>4.3280862228598105</v>
      </c>
      <c r="H25" s="131">
        <f t="shared" ref="H25" si="14">H16/H7</f>
        <v>4.5982679688866224</v>
      </c>
      <c r="J25" s="57">
        <f>(H25-G25)/G25</f>
        <v>6.2425222630682155E-2</v>
      </c>
    </row>
    <row r="26" spans="1:19" ht="21.95" customHeight="1" thickBot="1" x14ac:dyDescent="0.3">
      <c r="A26" s="35" t="s">
        <v>41</v>
      </c>
      <c r="B26" s="174">
        <f t="shared" ref="B26:D27" si="15">B17/B8</f>
        <v>1.1651844962701983</v>
      </c>
      <c r="C26" s="184">
        <f t="shared" si="15"/>
        <v>1.1939999104830223</v>
      </c>
      <c r="D26" s="184">
        <f t="shared" si="15"/>
        <v>1.3421143788134609</v>
      </c>
      <c r="E26" s="184">
        <f t="shared" ref="E26:G26" si="16">E17/E8</f>
        <v>1.3354558198048403</v>
      </c>
      <c r="F26" s="184">
        <f t="shared" si="16"/>
        <v>1.3363742466699555</v>
      </c>
      <c r="G26" s="184">
        <f t="shared" si="16"/>
        <v>1.3373822309038859</v>
      </c>
      <c r="H26" s="131">
        <f t="shared" ref="H26" si="17">H17/H8</f>
        <v>1.4195605409916487</v>
      </c>
      <c r="J26" s="105">
        <f t="shared" ref="J26:J27" si="18">(H26-G26)/G26</f>
        <v>6.1447137690936487E-2</v>
      </c>
    </row>
    <row r="27" spans="1:19" ht="21.95" customHeight="1" thickBot="1" x14ac:dyDescent="0.3">
      <c r="A27" s="87" t="s">
        <v>27</v>
      </c>
      <c r="B27" s="175">
        <f t="shared" si="15"/>
        <v>2.2085980084340191</v>
      </c>
      <c r="C27" s="176">
        <f t="shared" si="15"/>
        <v>2.2692122767291418</v>
      </c>
      <c r="D27" s="176">
        <f t="shared" si="15"/>
        <v>2.3654983434630283</v>
      </c>
      <c r="E27" s="176">
        <f t="shared" ref="E27:G27" si="19">E18/E9</f>
        <v>2.3973610213282766</v>
      </c>
      <c r="F27" s="176">
        <f t="shared" si="19"/>
        <v>1.998642762159057</v>
      </c>
      <c r="G27" s="176">
        <f t="shared" si="19"/>
        <v>1.9529290612670061</v>
      </c>
      <c r="H27" s="198">
        <f t="shared" ref="H27" si="20">H18/H9</f>
        <v>2.5331973556869745</v>
      </c>
      <c r="J27" s="109">
        <f t="shared" si="18"/>
        <v>0.29712717472876687</v>
      </c>
    </row>
    <row r="29" spans="1:19" ht="15.75" x14ac:dyDescent="0.25">
      <c r="A29" s="110" t="s">
        <v>44</v>
      </c>
    </row>
  </sheetData>
  <mergeCells count="41">
    <mergeCell ref="E5:E6"/>
    <mergeCell ref="M5:M6"/>
    <mergeCell ref="M14:M15"/>
    <mergeCell ref="E14:E15"/>
    <mergeCell ref="E23:E24"/>
    <mergeCell ref="H5:H6"/>
    <mergeCell ref="H14:H15"/>
    <mergeCell ref="H23:H24"/>
    <mergeCell ref="G14:G15"/>
    <mergeCell ref="F5:F6"/>
    <mergeCell ref="F14:F15"/>
    <mergeCell ref="F23:F24"/>
    <mergeCell ref="A23:A24"/>
    <mergeCell ref="B23:B24"/>
    <mergeCell ref="C23:C24"/>
    <mergeCell ref="D23:D24"/>
    <mergeCell ref="J23:J24"/>
    <mergeCell ref="R5:S5"/>
    <mergeCell ref="A14:A15"/>
    <mergeCell ref="B14:B15"/>
    <mergeCell ref="C14:C15"/>
    <mergeCell ref="D14:D15"/>
    <mergeCell ref="J14:J15"/>
    <mergeCell ref="A5:A6"/>
    <mergeCell ref="B5:B6"/>
    <mergeCell ref="C5:C6"/>
    <mergeCell ref="D5:D6"/>
    <mergeCell ref="J5:J6"/>
    <mergeCell ref="K14:K15"/>
    <mergeCell ref="L14:L15"/>
    <mergeCell ref="R14:S14"/>
    <mergeCell ref="G5:G6"/>
    <mergeCell ref="O5:O6"/>
    <mergeCell ref="O14:O15"/>
    <mergeCell ref="G23:G24"/>
    <mergeCell ref="K5:K6"/>
    <mergeCell ref="L5:L6"/>
    <mergeCell ref="P5:P6"/>
    <mergeCell ref="P14:P15"/>
    <mergeCell ref="N14:N15"/>
    <mergeCell ref="N5:N6"/>
  </mergeCells>
  <pageMargins left="0.7" right="0.7" top="0.75" bottom="0.75" header="0.3" footer="0.3"/>
  <pageSetup paperSize="9" orientation="portrait" r:id="rId1"/>
  <ignoredErrors>
    <ignoredError sqref="H25:H26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FB0ED990-90EB-4FA5-918A-A492D1DE6B0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R7:R9</xm:sqref>
        </x14:conditionalFormatting>
        <x14:conditionalFormatting xmlns:xm="http://schemas.microsoft.com/office/excel/2006/main">
          <x14:cfRule type="iconSet" priority="4" id="{F14AD97B-5A69-4A65-80DA-411A2E0A069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S7:S9</xm:sqref>
        </x14:conditionalFormatting>
        <x14:conditionalFormatting xmlns:xm="http://schemas.microsoft.com/office/excel/2006/main">
          <x14:cfRule type="iconSet" priority="3" id="{C2CC0439-5F8D-4376-B241-CFD9933ECC5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R16:R18</xm:sqref>
        </x14:conditionalFormatting>
        <x14:conditionalFormatting xmlns:xm="http://schemas.microsoft.com/office/excel/2006/main">
          <x14:cfRule type="iconSet" priority="2" id="{5FA131A5-FE4B-45AB-B941-E62D09967CCD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S16:S18</xm:sqref>
        </x14:conditionalFormatting>
        <x14:conditionalFormatting xmlns:xm="http://schemas.microsoft.com/office/excel/2006/main">
          <x14:cfRule type="iconSet" priority="1" id="{0C585341-FCA1-4E67-9725-1449D49942B6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J25:J27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J74"/>
  <sheetViews>
    <sheetView showGridLines="0" workbookViewId="0">
      <selection activeCell="F8" sqref="F8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7" width="13.28515625" customWidth="1"/>
    <col min="8" max="9" width="12.710937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20" x14ac:dyDescent="0.25">
      <c r="A1" s="1" t="s">
        <v>63</v>
      </c>
    </row>
    <row r="2" spans="1:20" x14ac:dyDescent="0.25">
      <c r="A2" s="1"/>
    </row>
    <row r="3" spans="1:20" x14ac:dyDescent="0.25">
      <c r="A3" s="1" t="s">
        <v>29</v>
      </c>
      <c r="K3" s="1" t="s">
        <v>31</v>
      </c>
      <c r="S3" s="1" t="str">
        <f>'2'!R3</f>
        <v>VARIAÇÃO (JAN.-DEZ)</v>
      </c>
    </row>
    <row r="4" spans="1:20" ht="15.75" thickBot="1" x14ac:dyDescent="0.3"/>
    <row r="5" spans="1:20" ht="24" customHeight="1" x14ac:dyDescent="0.25">
      <c r="A5" s="378" t="s">
        <v>36</v>
      </c>
      <c r="B5" s="394"/>
      <c r="C5" s="380">
        <v>2016</v>
      </c>
      <c r="D5" s="382">
        <v>2017</v>
      </c>
      <c r="E5" s="382">
        <v>2018</v>
      </c>
      <c r="F5" s="382">
        <v>2019</v>
      </c>
      <c r="G5" s="382">
        <v>2020</v>
      </c>
      <c r="H5" s="382">
        <v>2021</v>
      </c>
      <c r="I5" s="382">
        <v>2022</v>
      </c>
      <c r="K5" s="388">
        <v>2016</v>
      </c>
      <c r="L5" s="382">
        <v>2017</v>
      </c>
      <c r="M5" s="382">
        <v>2018</v>
      </c>
      <c r="N5" s="398">
        <v>2019</v>
      </c>
      <c r="O5" s="398">
        <v>2020</v>
      </c>
      <c r="P5" s="398">
        <v>2021</v>
      </c>
      <c r="Q5" s="400">
        <v>2022</v>
      </c>
      <c r="S5" s="391" t="s">
        <v>100</v>
      </c>
      <c r="T5" s="392"/>
    </row>
    <row r="6" spans="1:20" ht="20.25" customHeight="1" thickBot="1" x14ac:dyDescent="0.3">
      <c r="A6" s="395"/>
      <c r="B6" s="396"/>
      <c r="C6" s="393"/>
      <c r="D6" s="390"/>
      <c r="E6" s="390"/>
      <c r="F6" s="383"/>
      <c r="G6" s="383"/>
      <c r="H6" s="383">
        <v>2020</v>
      </c>
      <c r="I6" s="383">
        <v>2021</v>
      </c>
      <c r="K6" s="397"/>
      <c r="L6" s="390"/>
      <c r="M6" s="390"/>
      <c r="N6" s="399"/>
      <c r="O6" s="399"/>
      <c r="P6" s="399">
        <v>2020</v>
      </c>
      <c r="Q6" s="401">
        <v>2021</v>
      </c>
      <c r="S6" s="102" t="s">
        <v>0</v>
      </c>
      <c r="T6" s="88" t="s">
        <v>43</v>
      </c>
    </row>
    <row r="7" spans="1:20" ht="20.100000000000001" customHeight="1" thickBot="1" x14ac:dyDescent="0.3">
      <c r="A7" s="15" t="s">
        <v>2</v>
      </c>
      <c r="B7" s="16"/>
      <c r="C7" s="20">
        <f>SUM(C8:C20)</f>
        <v>109737188</v>
      </c>
      <c r="D7" s="21">
        <f>SUM(D8:D20)</f>
        <v>112363732</v>
      </c>
      <c r="E7" s="21">
        <f>SUM(E8:E20)</f>
        <v>115103876</v>
      </c>
      <c r="F7" s="21">
        <f>SUM(F8:F20)</f>
        <v>124599625</v>
      </c>
      <c r="G7" s="21">
        <f>SUM(G8:G20)</f>
        <v>112402544</v>
      </c>
      <c r="H7" s="311">
        <f t="shared" ref="H7:I7" si="0">SUM(H8:H20)</f>
        <v>117813630</v>
      </c>
      <c r="I7" s="193">
        <f t="shared" si="0"/>
        <v>124688300</v>
      </c>
      <c r="K7" s="78">
        <f>C7/C24</f>
        <v>0.42715836607808244</v>
      </c>
      <c r="L7" s="27">
        <f>D7/D24</f>
        <v>0.42021567582483027</v>
      </c>
      <c r="M7" s="27">
        <f>E7/E24</f>
        <v>0.43584399343064739</v>
      </c>
      <c r="N7" s="27">
        <f>F7/F24</f>
        <v>0.44773316543744257</v>
      </c>
      <c r="O7" s="27">
        <f t="shared" ref="O7:P7" si="1">G7/G24</f>
        <v>0.44623486972491655</v>
      </c>
      <c r="P7" s="27">
        <f t="shared" si="1"/>
        <v>0.46207664644649771</v>
      </c>
      <c r="Q7" s="28">
        <f>I7/I24</f>
        <v>0.44550787382393287</v>
      </c>
      <c r="S7" s="113">
        <f t="shared" ref="S7:S24" si="2">(I7-H7)/H7</f>
        <v>5.8352076920132244E-2</v>
      </c>
      <c r="T7" s="112">
        <f>(Q7-P7)*100</f>
        <v>-1.6568772622564842</v>
      </c>
    </row>
    <row r="8" spans="1:20" ht="20.100000000000001" customHeight="1" x14ac:dyDescent="0.25">
      <c r="A8" s="35"/>
      <c r="B8" t="s">
        <v>10</v>
      </c>
      <c r="C8" s="22">
        <v>18625525</v>
      </c>
      <c r="D8" s="49">
        <v>19983662</v>
      </c>
      <c r="E8" s="49">
        <v>20334191</v>
      </c>
      <c r="F8" s="23">
        <v>21469566</v>
      </c>
      <c r="G8" s="226">
        <v>19900394</v>
      </c>
      <c r="H8" s="226">
        <v>20393595</v>
      </c>
      <c r="I8" s="180">
        <v>21704274</v>
      </c>
      <c r="K8" s="106">
        <f t="shared" ref="K8:K20" si="3">C8/$C$7</f>
        <v>0.16972846980551387</v>
      </c>
      <c r="L8" s="29">
        <f t="shared" ref="L8:L20" si="4">D8/$D$7</f>
        <v>0.17784797322324608</v>
      </c>
      <c r="M8" s="29">
        <f t="shared" ref="M8:M20" si="5">E8/$E$7</f>
        <v>0.17665948104128135</v>
      </c>
      <c r="N8" s="51">
        <f t="shared" ref="N8:N20" si="6">F8/$F$7</f>
        <v>0.17230843190739939</v>
      </c>
      <c r="O8" s="51">
        <f>G8/$G$7</f>
        <v>0.17704576152653625</v>
      </c>
      <c r="P8" s="51">
        <f t="shared" ref="P8:P20" si="7">H8/$H$7</f>
        <v>0.17310047233074816</v>
      </c>
      <c r="Q8" s="30">
        <f t="shared" ref="Q8:Q20" si="8">I8/$I$7</f>
        <v>0.17406824858467074</v>
      </c>
      <c r="S8" s="114">
        <f t="shared" si="2"/>
        <v>6.4269149210818402E-2</v>
      </c>
      <c r="T8" s="115">
        <f t="shared" ref="T8:T24" si="9">(Q8-P8)*100</f>
        <v>9.6777625392258093E-2</v>
      </c>
    </row>
    <row r="9" spans="1:20" ht="20.100000000000001" customHeight="1" x14ac:dyDescent="0.25">
      <c r="A9" s="35"/>
      <c r="B9" t="s">
        <v>21</v>
      </c>
      <c r="C9" s="22">
        <v>539211</v>
      </c>
      <c r="D9" s="49">
        <v>687664</v>
      </c>
      <c r="E9" s="49">
        <v>429621</v>
      </c>
      <c r="F9" s="23">
        <v>392807</v>
      </c>
      <c r="G9" s="226">
        <v>275614</v>
      </c>
      <c r="H9" s="226">
        <v>297993</v>
      </c>
      <c r="I9" s="180">
        <v>395152</v>
      </c>
      <c r="K9" s="106">
        <f t="shared" si="3"/>
        <v>4.9136578932567508E-3</v>
      </c>
      <c r="L9" s="29">
        <f t="shared" si="4"/>
        <v>6.1199818460995941E-3</v>
      </c>
      <c r="M9" s="29">
        <f t="shared" si="5"/>
        <v>3.7324633620504665E-3</v>
      </c>
      <c r="N9" s="51">
        <f t="shared" si="6"/>
        <v>3.1525536292745663E-3</v>
      </c>
      <c r="O9" s="51">
        <f t="shared" ref="O9:O20" si="10">G9/$G$7</f>
        <v>2.4520263527131555E-3</v>
      </c>
      <c r="P9" s="51">
        <f t="shared" si="7"/>
        <v>2.5293592939967979E-3</v>
      </c>
      <c r="Q9" s="30">
        <f t="shared" si="8"/>
        <v>3.1691185139263267E-3</v>
      </c>
      <c r="S9" s="114">
        <f t="shared" si="2"/>
        <v>0.32604457151678057</v>
      </c>
      <c r="T9" s="115">
        <f t="shared" si="9"/>
        <v>6.3975921992952878E-2</v>
      </c>
    </row>
    <row r="10" spans="1:20" ht="20.100000000000001" customHeight="1" x14ac:dyDescent="0.25">
      <c r="A10" s="35"/>
      <c r="B10" t="s">
        <v>15</v>
      </c>
      <c r="C10" s="22">
        <v>11753648</v>
      </c>
      <c r="D10" s="49">
        <v>13623943</v>
      </c>
      <c r="E10" s="49">
        <v>13143932</v>
      </c>
      <c r="F10" s="23">
        <v>12900583</v>
      </c>
      <c r="G10" s="226">
        <v>12362376</v>
      </c>
      <c r="H10" s="226">
        <v>14051901</v>
      </c>
      <c r="I10" s="180">
        <v>16020609</v>
      </c>
      <c r="K10" s="106">
        <f t="shared" si="3"/>
        <v>0.10710724608689627</v>
      </c>
      <c r="L10" s="29">
        <f t="shared" si="4"/>
        <v>0.12124858045832795</v>
      </c>
      <c r="M10" s="29">
        <f t="shared" si="5"/>
        <v>0.11419191478834301</v>
      </c>
      <c r="N10" s="51">
        <f t="shared" si="6"/>
        <v>0.10353629073923779</v>
      </c>
      <c r="O10" s="51">
        <f t="shared" si="10"/>
        <v>0.10998306230506669</v>
      </c>
      <c r="P10" s="51">
        <f t="shared" si="7"/>
        <v>0.11927228623716968</v>
      </c>
      <c r="Q10" s="30">
        <f t="shared" si="8"/>
        <v>0.12848526285144637</v>
      </c>
      <c r="S10" s="114">
        <f t="shared" si="2"/>
        <v>0.14010260960420942</v>
      </c>
      <c r="T10" s="115">
        <f t="shared" si="9"/>
        <v>0.92129766142766967</v>
      </c>
    </row>
    <row r="11" spans="1:20" ht="20.100000000000001" customHeight="1" x14ac:dyDescent="0.25">
      <c r="A11" s="35"/>
      <c r="B11" t="s">
        <v>8</v>
      </c>
      <c r="C11" s="22">
        <v>108515</v>
      </c>
      <c r="D11" s="49">
        <v>88963</v>
      </c>
      <c r="E11" s="49">
        <v>259060</v>
      </c>
      <c r="F11" s="23">
        <v>298131</v>
      </c>
      <c r="G11" s="226">
        <v>76415</v>
      </c>
      <c r="H11" s="226">
        <v>107061</v>
      </c>
      <c r="I11" s="180">
        <v>110205</v>
      </c>
      <c r="K11" s="106">
        <f t="shared" si="3"/>
        <v>9.8886259050122547E-4</v>
      </c>
      <c r="L11" s="29">
        <f t="shared" si="4"/>
        <v>7.9174123550826881E-4</v>
      </c>
      <c r="M11" s="29">
        <f t="shared" si="5"/>
        <v>2.2506626970580906E-3</v>
      </c>
      <c r="N11" s="51">
        <f t="shared" si="6"/>
        <v>2.3927118560750082E-3</v>
      </c>
      <c r="O11" s="51">
        <f t="shared" si="10"/>
        <v>6.798333674725369E-4</v>
      </c>
      <c r="P11" s="51">
        <f t="shared" si="7"/>
        <v>9.087318674418232E-4</v>
      </c>
      <c r="Q11" s="30">
        <f t="shared" si="8"/>
        <v>8.8384395328190376E-4</v>
      </c>
      <c r="S11" s="114">
        <f t="shared" si="2"/>
        <v>2.9366435957071203E-2</v>
      </c>
      <c r="T11" s="115">
        <f t="shared" si="9"/>
        <v>-2.4887914159919442E-3</v>
      </c>
    </row>
    <row r="12" spans="1:20" ht="20.100000000000001" customHeight="1" x14ac:dyDescent="0.25">
      <c r="A12" s="35"/>
      <c r="B12" t="s">
        <v>19</v>
      </c>
      <c r="C12" s="22">
        <v>33870</v>
      </c>
      <c r="D12" s="49">
        <v>27242</v>
      </c>
      <c r="E12" s="49">
        <v>23820</v>
      </c>
      <c r="F12" s="23">
        <v>29584</v>
      </c>
      <c r="G12" s="226">
        <v>54141</v>
      </c>
      <c r="H12" s="226">
        <v>32673</v>
      </c>
      <c r="I12" s="180">
        <v>38012</v>
      </c>
      <c r="K12" s="106">
        <f t="shared" si="3"/>
        <v>3.0864650914874908E-4</v>
      </c>
      <c r="L12" s="29">
        <f t="shared" si="4"/>
        <v>2.4244477746609554E-4</v>
      </c>
      <c r="M12" s="29">
        <f t="shared" si="5"/>
        <v>2.0694350900920139E-4</v>
      </c>
      <c r="N12" s="51">
        <f t="shared" si="6"/>
        <v>2.374324962856028E-4</v>
      </c>
      <c r="O12" s="51">
        <f t="shared" si="10"/>
        <v>4.8167059279370048E-4</v>
      </c>
      <c r="P12" s="51">
        <f t="shared" si="7"/>
        <v>2.7732784398545396E-4</v>
      </c>
      <c r="Q12" s="30">
        <f t="shared" si="8"/>
        <v>3.0485618939387254E-4</v>
      </c>
      <c r="S12" s="114">
        <f t="shared" si="2"/>
        <v>0.16340709454289473</v>
      </c>
      <c r="T12" s="115">
        <f t="shared" si="9"/>
        <v>2.7528345408418583E-3</v>
      </c>
    </row>
    <row r="13" spans="1:20" ht="20.100000000000001" customHeight="1" x14ac:dyDescent="0.25">
      <c r="A13" s="35"/>
      <c r="B13" t="s">
        <v>13</v>
      </c>
      <c r="C13" s="22">
        <v>1062653</v>
      </c>
      <c r="D13" s="49">
        <v>762668</v>
      </c>
      <c r="E13" s="49">
        <v>1066136</v>
      </c>
      <c r="F13" s="23">
        <v>883932</v>
      </c>
      <c r="G13" s="226">
        <v>506675</v>
      </c>
      <c r="H13" s="226">
        <v>377044</v>
      </c>
      <c r="I13" s="180">
        <v>361898</v>
      </c>
      <c r="K13" s="106">
        <f t="shared" si="3"/>
        <v>9.6836179181117709E-3</v>
      </c>
      <c r="L13" s="29">
        <f t="shared" si="4"/>
        <v>6.7874926048202104E-3</v>
      </c>
      <c r="M13" s="29">
        <f t="shared" si="5"/>
        <v>9.2623813988679232E-3</v>
      </c>
      <c r="N13" s="51">
        <f t="shared" si="6"/>
        <v>7.0941786542294974E-3</v>
      </c>
      <c r="O13" s="51">
        <f t="shared" si="10"/>
        <v>4.5076826730896767E-3</v>
      </c>
      <c r="P13" s="51">
        <f t="shared" si="7"/>
        <v>3.2003427786750989E-3</v>
      </c>
      <c r="Q13" s="30">
        <f t="shared" si="8"/>
        <v>2.9024214781980346E-3</v>
      </c>
      <c r="S13" s="114">
        <f t="shared" si="2"/>
        <v>-4.0170377993019382E-2</v>
      </c>
      <c r="T13" s="115">
        <f t="shared" si="9"/>
        <v>-2.9792130047706429E-2</v>
      </c>
    </row>
    <row r="14" spans="1:20" ht="20.100000000000001" customHeight="1" x14ac:dyDescent="0.25">
      <c r="A14" s="35"/>
      <c r="B14" t="s">
        <v>20</v>
      </c>
      <c r="C14" s="22">
        <v>6243657</v>
      </c>
      <c r="D14" s="49">
        <v>5984241</v>
      </c>
      <c r="E14" s="49">
        <v>6482985</v>
      </c>
      <c r="F14" s="23">
        <v>6587279</v>
      </c>
      <c r="G14" s="226">
        <v>5453007</v>
      </c>
      <c r="H14" s="226">
        <v>5381934</v>
      </c>
      <c r="I14" s="180">
        <v>6105734</v>
      </c>
      <c r="K14" s="106">
        <f t="shared" si="3"/>
        <v>5.6896455192564255E-2</v>
      </c>
      <c r="L14" s="29">
        <f t="shared" si="4"/>
        <v>5.3257762923004374E-2</v>
      </c>
      <c r="M14" s="29">
        <f t="shared" si="5"/>
        <v>5.6322907840219039E-2</v>
      </c>
      <c r="N14" s="51">
        <f t="shared" si="6"/>
        <v>5.2867566816513292E-2</v>
      </c>
      <c r="O14" s="51">
        <f t="shared" si="10"/>
        <v>4.8513199131863062E-2</v>
      </c>
      <c r="P14" s="51">
        <f t="shared" si="7"/>
        <v>4.568176025133934E-2</v>
      </c>
      <c r="Q14" s="30">
        <f t="shared" si="8"/>
        <v>4.8967978551315558E-2</v>
      </c>
      <c r="S14" s="114">
        <f t="shared" si="2"/>
        <v>0.13448697066890825</v>
      </c>
      <c r="T14" s="115">
        <f t="shared" si="9"/>
        <v>0.32862182999762179</v>
      </c>
    </row>
    <row r="15" spans="1:20" ht="20.100000000000001" customHeight="1" x14ac:dyDescent="0.25">
      <c r="A15" s="35"/>
      <c r="B15" t="s">
        <v>103</v>
      </c>
      <c r="C15" s="22">
        <v>372565</v>
      </c>
      <c r="D15" s="49">
        <v>415358</v>
      </c>
      <c r="E15" s="49">
        <v>770569</v>
      </c>
      <c r="F15" s="23">
        <v>903668</v>
      </c>
      <c r="G15" s="226">
        <v>850670</v>
      </c>
      <c r="H15" s="226">
        <v>1002675</v>
      </c>
      <c r="I15" s="180">
        <v>1262602</v>
      </c>
      <c r="K15" s="106">
        <f t="shared" si="3"/>
        <v>3.3950660372306972E-3</v>
      </c>
      <c r="L15" s="29">
        <f t="shared" si="4"/>
        <v>3.6965486336819073E-3</v>
      </c>
      <c r="M15" s="29">
        <f t="shared" si="5"/>
        <v>6.6945530140097107E-3</v>
      </c>
      <c r="N15" s="51">
        <f t="shared" si="6"/>
        <v>7.2525739945043972E-3</v>
      </c>
      <c r="O15" s="51">
        <f t="shared" si="10"/>
        <v>7.5680671426796176E-3</v>
      </c>
      <c r="P15" s="51">
        <f t="shared" si="7"/>
        <v>8.5106876004075252E-3</v>
      </c>
      <c r="Q15" s="30">
        <f t="shared" si="8"/>
        <v>1.0126066359072984E-2</v>
      </c>
      <c r="S15" s="114">
        <f t="shared" si="2"/>
        <v>0.25923355025307304</v>
      </c>
      <c r="T15" s="115">
        <f t="shared" si="9"/>
        <v>0.16153787586654592</v>
      </c>
    </row>
    <row r="16" spans="1:20" ht="20.100000000000001" customHeight="1" x14ac:dyDescent="0.25">
      <c r="A16" s="35"/>
      <c r="B16" t="s">
        <v>9</v>
      </c>
      <c r="C16" s="22">
        <v>3895621</v>
      </c>
      <c r="D16" s="49">
        <v>4806982</v>
      </c>
      <c r="E16" s="49">
        <v>5482162</v>
      </c>
      <c r="F16" s="23">
        <v>5289946</v>
      </c>
      <c r="G16" s="226">
        <v>4612920</v>
      </c>
      <c r="H16" s="226">
        <v>5165606</v>
      </c>
      <c r="I16" s="180">
        <v>5498141</v>
      </c>
      <c r="K16" s="106">
        <f t="shared" si="3"/>
        <v>3.5499551893019163E-2</v>
      </c>
      <c r="L16" s="29">
        <f t="shared" si="4"/>
        <v>4.2780547730472317E-2</v>
      </c>
      <c r="M16" s="29">
        <f t="shared" si="5"/>
        <v>4.7627953032615515E-2</v>
      </c>
      <c r="N16" s="51">
        <f t="shared" si="6"/>
        <v>4.2455553136696841E-2</v>
      </c>
      <c r="O16" s="51">
        <f t="shared" si="10"/>
        <v>4.1039284662453906E-2</v>
      </c>
      <c r="P16" s="51">
        <f t="shared" si="7"/>
        <v>4.3845572027616839E-2</v>
      </c>
      <c r="Q16" s="30">
        <f t="shared" si="8"/>
        <v>4.409508350021614E-2</v>
      </c>
      <c r="S16" s="114">
        <f t="shared" si="2"/>
        <v>6.4374828432520792E-2</v>
      </c>
      <c r="T16" s="115">
        <f t="shared" si="9"/>
        <v>2.4951147259930084E-2</v>
      </c>
    </row>
    <row r="17" spans="1:20" ht="20.25" customHeight="1" x14ac:dyDescent="0.25">
      <c r="A17" s="35"/>
      <c r="B17" t="s">
        <v>12</v>
      </c>
      <c r="C17" s="22">
        <v>4845416</v>
      </c>
      <c r="D17" s="49">
        <v>5201550</v>
      </c>
      <c r="E17" s="49">
        <v>5167240</v>
      </c>
      <c r="F17" s="23">
        <v>10234310</v>
      </c>
      <c r="G17" s="226">
        <v>9021185</v>
      </c>
      <c r="H17" s="226">
        <v>8873267</v>
      </c>
      <c r="I17" s="180">
        <v>9509654</v>
      </c>
      <c r="K17" s="106">
        <f t="shared" si="3"/>
        <v>4.4154730846575001E-2</v>
      </c>
      <c r="L17" s="29">
        <f t="shared" si="4"/>
        <v>4.6292072249789637E-2</v>
      </c>
      <c r="M17" s="29">
        <f t="shared" si="5"/>
        <v>4.4891972186931396E-2</v>
      </c>
      <c r="N17" s="51">
        <f t="shared" si="6"/>
        <v>8.2137566625902769E-2</v>
      </c>
      <c r="O17" s="51">
        <f t="shared" si="10"/>
        <v>8.0257836513024122E-2</v>
      </c>
      <c r="P17" s="51">
        <f t="shared" si="7"/>
        <v>7.5316132776827263E-2</v>
      </c>
      <c r="Q17" s="30">
        <f t="shared" si="8"/>
        <v>7.6267412419609534E-2</v>
      </c>
      <c r="S17" s="114">
        <f t="shared" si="2"/>
        <v>7.1719581975838206E-2</v>
      </c>
      <c r="T17" s="115">
        <f t="shared" si="9"/>
        <v>9.5127964278227117E-2</v>
      </c>
    </row>
    <row r="18" spans="1:20" ht="20.100000000000001" customHeight="1" x14ac:dyDescent="0.25">
      <c r="A18" s="35"/>
      <c r="B18" t="s">
        <v>11</v>
      </c>
      <c r="C18" s="22">
        <v>14042265</v>
      </c>
      <c r="D18" s="49">
        <v>14810295</v>
      </c>
      <c r="E18" s="49">
        <v>17624800</v>
      </c>
      <c r="F18" s="23">
        <v>20081558</v>
      </c>
      <c r="G18" s="226">
        <v>20462250</v>
      </c>
      <c r="H18" s="226">
        <v>21788993</v>
      </c>
      <c r="I18" s="180">
        <v>21260332</v>
      </c>
      <c r="K18" s="106">
        <f t="shared" si="3"/>
        <v>0.12796268298764862</v>
      </c>
      <c r="L18" s="29">
        <f t="shared" si="4"/>
        <v>0.13180672033926391</v>
      </c>
      <c r="M18" s="29">
        <f t="shared" si="5"/>
        <v>0.15312082105732044</v>
      </c>
      <c r="N18" s="51">
        <f t="shared" si="6"/>
        <v>0.16116868730543932</v>
      </c>
      <c r="O18" s="51">
        <f t="shared" si="10"/>
        <v>0.1820443672520437</v>
      </c>
      <c r="P18" s="51">
        <f t="shared" si="7"/>
        <v>0.18494458578349551</v>
      </c>
      <c r="Q18" s="30">
        <f t="shared" si="8"/>
        <v>0.17050783433569949</v>
      </c>
      <c r="S18" s="114">
        <f t="shared" si="2"/>
        <v>-2.4262755052516655E-2</v>
      </c>
      <c r="T18" s="115">
        <f t="shared" si="9"/>
        <v>-1.4436751447796019</v>
      </c>
    </row>
    <row r="19" spans="1:20" ht="20.100000000000001" customHeight="1" x14ac:dyDescent="0.25">
      <c r="A19" s="35"/>
      <c r="B19" t="s">
        <v>6</v>
      </c>
      <c r="C19" s="22">
        <v>47928070</v>
      </c>
      <c r="D19" s="49">
        <v>45576684</v>
      </c>
      <c r="E19" s="49">
        <v>43835850</v>
      </c>
      <c r="F19" s="23">
        <v>45113270</v>
      </c>
      <c r="G19" s="226">
        <v>38603495</v>
      </c>
      <c r="H19" s="226">
        <v>40119114</v>
      </c>
      <c r="I19" s="180">
        <v>42102709</v>
      </c>
      <c r="K19" s="106">
        <f t="shared" si="3"/>
        <v>0.43675321806131939</v>
      </c>
      <c r="L19" s="29">
        <f t="shared" si="4"/>
        <v>0.40561739262985674</v>
      </c>
      <c r="M19" s="29">
        <f t="shared" si="5"/>
        <v>0.38083730560037787</v>
      </c>
      <c r="N19" s="51">
        <f t="shared" si="6"/>
        <v>0.36206585693977811</v>
      </c>
      <c r="O19" s="51">
        <f t="shared" si="10"/>
        <v>0.34343969118706069</v>
      </c>
      <c r="P19" s="51">
        <f t="shared" si="7"/>
        <v>0.34053032743325201</v>
      </c>
      <c r="Q19" s="30">
        <f t="shared" si="8"/>
        <v>0.33766367012783077</v>
      </c>
      <c r="S19" s="114">
        <f t="shared" si="2"/>
        <v>4.9442642227841824E-2</v>
      </c>
      <c r="T19" s="115">
        <f t="shared" si="9"/>
        <v>-0.28666573054212385</v>
      </c>
    </row>
    <row r="20" spans="1:20" ht="20.100000000000001" customHeight="1" thickBot="1" x14ac:dyDescent="0.3">
      <c r="A20" s="35"/>
      <c r="B20" t="s">
        <v>7</v>
      </c>
      <c r="C20" s="45">
        <v>286172</v>
      </c>
      <c r="D20" s="58">
        <v>394480</v>
      </c>
      <c r="E20" s="58">
        <v>483510</v>
      </c>
      <c r="F20" s="23">
        <v>414991</v>
      </c>
      <c r="G20" s="226">
        <v>223402</v>
      </c>
      <c r="H20" s="226">
        <v>221774</v>
      </c>
      <c r="I20" s="180">
        <v>318978</v>
      </c>
      <c r="K20" s="106">
        <f t="shared" si="3"/>
        <v>2.6077941782142256E-3</v>
      </c>
      <c r="L20" s="29">
        <f t="shared" si="4"/>
        <v>3.5107413484628653E-3</v>
      </c>
      <c r="M20" s="29">
        <f t="shared" si="5"/>
        <v>4.2006404719159935E-3</v>
      </c>
      <c r="N20" s="51">
        <f t="shared" si="6"/>
        <v>3.3305958986634189E-3</v>
      </c>
      <c r="O20" s="51">
        <f t="shared" si="10"/>
        <v>1.987517293202901E-3</v>
      </c>
      <c r="P20" s="51">
        <f t="shared" si="7"/>
        <v>1.8824137750445343E-3</v>
      </c>
      <c r="Q20" s="30">
        <f t="shared" si="8"/>
        <v>2.5582031353382794E-3</v>
      </c>
      <c r="S20" s="116">
        <f t="shared" si="2"/>
        <v>0.43830205524543003</v>
      </c>
      <c r="T20" s="117">
        <f t="shared" si="9"/>
        <v>6.7578936029374509E-2</v>
      </c>
    </row>
    <row r="21" spans="1:20" ht="20.100000000000001" customHeight="1" thickBot="1" x14ac:dyDescent="0.3">
      <c r="A21" s="17" t="s">
        <v>51</v>
      </c>
      <c r="B21" s="18"/>
      <c r="C21" s="24">
        <f t="shared" ref="C21:I21" si="11">C22+C23</f>
        <v>147163289</v>
      </c>
      <c r="D21" s="50">
        <f t="shared" si="11"/>
        <v>155031652</v>
      </c>
      <c r="E21" s="50">
        <f t="shared" si="11"/>
        <v>148990336</v>
      </c>
      <c r="F21" s="25">
        <f t="shared" si="11"/>
        <v>153690291</v>
      </c>
      <c r="G21" s="25">
        <f t="shared" si="11"/>
        <v>139488448</v>
      </c>
      <c r="H21" s="312">
        <f t="shared" si="11"/>
        <v>137151928</v>
      </c>
      <c r="I21" s="179">
        <f t="shared" si="11"/>
        <v>155190704</v>
      </c>
      <c r="K21" s="31">
        <f t="shared" ref="K21:Q21" si="12">C21/C24</f>
        <v>0.57284163392191756</v>
      </c>
      <c r="L21" s="32">
        <f t="shared" si="12"/>
        <v>0.57978432417516979</v>
      </c>
      <c r="M21" s="32">
        <f t="shared" si="12"/>
        <v>0.56415600656935261</v>
      </c>
      <c r="N21" s="259">
        <f t="shared" si="12"/>
        <v>0.55226683456255743</v>
      </c>
      <c r="O21" s="32">
        <f t="shared" si="12"/>
        <v>0.55376513027508345</v>
      </c>
      <c r="P21" s="40">
        <f t="shared" si="12"/>
        <v>0.53792335355350229</v>
      </c>
      <c r="Q21" s="33">
        <f t="shared" si="12"/>
        <v>0.55449212617606713</v>
      </c>
      <c r="S21" s="113">
        <f t="shared" si="2"/>
        <v>0.13152404244729246</v>
      </c>
      <c r="T21" s="112">
        <f t="shared" si="9"/>
        <v>1.6568772622564842</v>
      </c>
    </row>
    <row r="22" spans="1:20" ht="20.100000000000001" customHeight="1" x14ac:dyDescent="0.25">
      <c r="A22" s="35"/>
      <c r="B22" t="s">
        <v>4</v>
      </c>
      <c r="C22" s="22">
        <v>3046159</v>
      </c>
      <c r="D22" s="49">
        <v>3186089</v>
      </c>
      <c r="E22" s="49">
        <v>4597781</v>
      </c>
      <c r="F22" s="23">
        <v>8165902</v>
      </c>
      <c r="G22" s="226">
        <v>8285202</v>
      </c>
      <c r="H22" s="226">
        <v>9395190</v>
      </c>
      <c r="I22" s="180">
        <v>9521125</v>
      </c>
      <c r="K22" s="106">
        <f t="shared" ref="K22:Q22" si="13">C22/C21</f>
        <v>2.0699177224830848E-2</v>
      </c>
      <c r="L22" s="51">
        <f t="shared" si="13"/>
        <v>2.0551216212286765E-2</v>
      </c>
      <c r="M22" s="51">
        <f t="shared" si="13"/>
        <v>3.085959212817669E-2</v>
      </c>
      <c r="N22" s="51">
        <f t="shared" si="13"/>
        <v>5.3132191675009578E-2</v>
      </c>
      <c r="O22" s="51">
        <f t="shared" si="13"/>
        <v>5.9397047703907351E-2</v>
      </c>
      <c r="P22" s="51">
        <f t="shared" si="13"/>
        <v>6.8502062909389067E-2</v>
      </c>
      <c r="Q22" s="30">
        <f t="shared" si="13"/>
        <v>6.1351129639826883E-2</v>
      </c>
      <c r="S22" s="114">
        <f t="shared" si="2"/>
        <v>1.3404199382875705E-2</v>
      </c>
      <c r="T22" s="115">
        <f t="shared" si="9"/>
        <v>-0.7150933269562183</v>
      </c>
    </row>
    <row r="23" spans="1:20" ht="20.100000000000001" customHeight="1" thickBot="1" x14ac:dyDescent="0.3">
      <c r="A23" s="35"/>
      <c r="B23" t="s">
        <v>3</v>
      </c>
      <c r="C23" s="45">
        <v>144117130</v>
      </c>
      <c r="D23" s="49">
        <v>151845563</v>
      </c>
      <c r="E23" s="49">
        <v>144392555</v>
      </c>
      <c r="F23" s="46">
        <v>145524389</v>
      </c>
      <c r="G23" s="226">
        <v>131203246</v>
      </c>
      <c r="H23" s="226">
        <v>127756738</v>
      </c>
      <c r="I23" s="180">
        <v>145669579</v>
      </c>
      <c r="K23" s="106">
        <f t="shared" ref="K23:Q23" si="14">C23/C21</f>
        <v>0.97930082277516917</v>
      </c>
      <c r="L23" s="51">
        <f t="shared" si="14"/>
        <v>0.97944878378771327</v>
      </c>
      <c r="M23" s="51">
        <f t="shared" si="14"/>
        <v>0.96914040787182332</v>
      </c>
      <c r="N23" s="51">
        <f t="shared" si="14"/>
        <v>0.9468678083249904</v>
      </c>
      <c r="O23" s="51">
        <f t="shared" si="14"/>
        <v>0.9406029522960927</v>
      </c>
      <c r="P23" s="192">
        <f t="shared" si="14"/>
        <v>0.93149793709061091</v>
      </c>
      <c r="Q23" s="121">
        <f t="shared" si="14"/>
        <v>0.93864887036017308</v>
      </c>
      <c r="S23" s="116">
        <f t="shared" si="2"/>
        <v>0.14021053824965379</v>
      </c>
      <c r="T23" s="117">
        <f t="shared" si="9"/>
        <v>0.71509332695621763</v>
      </c>
    </row>
    <row r="24" spans="1:20" ht="20.100000000000001" customHeight="1" thickBot="1" x14ac:dyDescent="0.3">
      <c r="A24" s="87" t="s">
        <v>5</v>
      </c>
      <c r="B24" s="111"/>
      <c r="C24" s="95">
        <f t="shared" ref="C24:I24" si="15">C7+C21</f>
        <v>256900477</v>
      </c>
      <c r="D24" s="96">
        <f t="shared" si="15"/>
        <v>267395384</v>
      </c>
      <c r="E24" s="96">
        <f t="shared" si="15"/>
        <v>264094212</v>
      </c>
      <c r="F24" s="96">
        <f t="shared" si="15"/>
        <v>278289916</v>
      </c>
      <c r="G24" s="96">
        <f t="shared" si="15"/>
        <v>251890992</v>
      </c>
      <c r="H24" s="189">
        <f t="shared" si="15"/>
        <v>254965558</v>
      </c>
      <c r="I24" s="186">
        <f t="shared" si="15"/>
        <v>279879004</v>
      </c>
      <c r="K24" s="101">
        <f>K7+K21</f>
        <v>1</v>
      </c>
      <c r="L24" s="97">
        <f>L7+L21</f>
        <v>1</v>
      </c>
      <c r="M24" s="97">
        <f>M7+M21</f>
        <v>1</v>
      </c>
      <c r="N24" s="97">
        <f t="shared" ref="N24:P24" si="16">N7+N21</f>
        <v>1</v>
      </c>
      <c r="O24" s="97">
        <f t="shared" si="16"/>
        <v>1</v>
      </c>
      <c r="P24" s="97">
        <f t="shared" si="16"/>
        <v>1</v>
      </c>
      <c r="Q24" s="97">
        <f t="shared" ref="Q24" si="17">Q7+Q21</f>
        <v>1</v>
      </c>
      <c r="S24" s="104">
        <f t="shared" si="2"/>
        <v>9.771298600260353E-2</v>
      </c>
      <c r="T24" s="173">
        <f t="shared" si="9"/>
        <v>0</v>
      </c>
    </row>
    <row r="25" spans="1:20" x14ac:dyDescent="0.25">
      <c r="I25" s="264"/>
    </row>
    <row r="27" spans="1:20" x14ac:dyDescent="0.25">
      <c r="A27" s="1" t="s">
        <v>30</v>
      </c>
      <c r="K27" s="1" t="s">
        <v>32</v>
      </c>
      <c r="S27" s="1" t="str">
        <f>S3</f>
        <v>VARIAÇÃO (JAN.-DEZ)</v>
      </c>
    </row>
    <row r="28" spans="1:20" ht="15" customHeight="1" thickBot="1" x14ac:dyDescent="0.3"/>
    <row r="29" spans="1:20" ht="24" customHeight="1" x14ac:dyDescent="0.25">
      <c r="A29" s="378" t="s">
        <v>36</v>
      </c>
      <c r="B29" s="394"/>
      <c r="C29" s="380">
        <v>2016</v>
      </c>
      <c r="D29" s="382">
        <v>2017</v>
      </c>
      <c r="E29" s="382">
        <v>2018</v>
      </c>
      <c r="F29" s="382">
        <v>2019</v>
      </c>
      <c r="G29" s="382">
        <v>2020</v>
      </c>
      <c r="H29" s="382">
        <v>2021</v>
      </c>
      <c r="I29" s="386">
        <v>2022</v>
      </c>
      <c r="K29" s="388">
        <v>2016</v>
      </c>
      <c r="L29" s="382">
        <v>2017</v>
      </c>
      <c r="M29" s="382">
        <v>2018</v>
      </c>
      <c r="N29" s="382">
        <v>2019</v>
      </c>
      <c r="O29" s="382">
        <v>2020</v>
      </c>
      <c r="P29" s="382">
        <v>2021</v>
      </c>
      <c r="Q29" s="382">
        <v>2022</v>
      </c>
      <c r="S29" s="391" t="s">
        <v>100</v>
      </c>
      <c r="T29" s="392"/>
    </row>
    <row r="30" spans="1:20" ht="20.25" customHeight="1" thickBot="1" x14ac:dyDescent="0.3">
      <c r="A30" s="395"/>
      <c r="B30" s="396"/>
      <c r="C30" s="393"/>
      <c r="D30" s="390"/>
      <c r="E30" s="390"/>
      <c r="F30" s="390"/>
      <c r="G30" s="390"/>
      <c r="H30" s="383"/>
      <c r="I30" s="387"/>
      <c r="K30" s="397"/>
      <c r="L30" s="390"/>
      <c r="M30" s="390"/>
      <c r="N30" s="390"/>
      <c r="O30" s="390"/>
      <c r="P30" s="390"/>
      <c r="Q30" s="390">
        <v>2021</v>
      </c>
      <c r="S30" s="102" t="s">
        <v>1</v>
      </c>
      <c r="T30" s="88" t="s">
        <v>43</v>
      </c>
    </row>
    <row r="31" spans="1:20" ht="20.100000000000001" customHeight="1" thickBot="1" x14ac:dyDescent="0.3">
      <c r="A31" s="15" t="s">
        <v>2</v>
      </c>
      <c r="B31" s="16"/>
      <c r="C31" s="20">
        <f>SUM(C32:C44)</f>
        <v>522001241</v>
      </c>
      <c r="D31" s="21">
        <f>SUM(D32:D44)</f>
        <v>577711455</v>
      </c>
      <c r="E31" s="21">
        <f>SUM(E32:E44)</f>
        <v>623355917</v>
      </c>
      <c r="F31" s="21">
        <f t="shared" ref="F31:I31" si="18">SUM(F32:F44)</f>
        <v>683527194</v>
      </c>
      <c r="G31" s="21">
        <f t="shared" si="18"/>
        <v>539548771</v>
      </c>
      <c r="H31" s="21">
        <f t="shared" si="18"/>
        <v>580313548</v>
      </c>
      <c r="I31" s="21">
        <f t="shared" si="18"/>
        <v>731559088</v>
      </c>
      <c r="K31" s="78">
        <f t="shared" ref="K31:Q31" si="19">C31/C48</f>
        <v>0.61627549998513154</v>
      </c>
      <c r="L31" s="78">
        <f t="shared" ref="L31" si="20">D31/D48</f>
        <v>0.62152179077118219</v>
      </c>
      <c r="M31" s="78">
        <f t="shared" ref="M31" si="21">E31/E48</f>
        <v>0.63882028031149374</v>
      </c>
      <c r="N31" s="78">
        <f t="shared" ref="N31" si="22">F31/F48</f>
        <v>0.64975407710569832</v>
      </c>
      <c r="O31" s="78">
        <f t="shared" ref="O31" si="23">G31/G48</f>
        <v>0.65932397151690492</v>
      </c>
      <c r="P31" s="78">
        <f t="shared" ref="P31" si="24">H31/H48</f>
        <v>0.68420168179897678</v>
      </c>
      <c r="Q31" s="78">
        <f t="shared" ref="Q31" si="25">I31/I48</f>
        <v>0.65045527137763337</v>
      </c>
      <c r="S31" s="113">
        <f t="shared" ref="S31:S48" si="26">(I31-H31)/H31</f>
        <v>0.26062727730768059</v>
      </c>
      <c r="T31" s="112">
        <f>(Q31-P31)*100</f>
        <v>-3.3746410421343409</v>
      </c>
    </row>
    <row r="32" spans="1:20" ht="20.100000000000001" customHeight="1" x14ac:dyDescent="0.25">
      <c r="A32" s="35"/>
      <c r="B32" t="s">
        <v>10</v>
      </c>
      <c r="C32" s="22">
        <v>82481770</v>
      </c>
      <c r="D32" s="49">
        <v>93437664</v>
      </c>
      <c r="E32" s="49">
        <v>97313334</v>
      </c>
      <c r="F32" s="23">
        <v>104246485</v>
      </c>
      <c r="G32" s="226">
        <v>83487743</v>
      </c>
      <c r="H32" s="226">
        <v>86536571</v>
      </c>
      <c r="I32" s="180">
        <v>110103021</v>
      </c>
      <c r="K32" s="106">
        <f t="shared" ref="K32:K44" si="27">C32/$C$31</f>
        <v>0.15801067798610846</v>
      </c>
      <c r="L32" s="29">
        <f t="shared" ref="L32:L44" si="28">D32/$D$31</f>
        <v>0.16173759961190315</v>
      </c>
      <c r="M32" s="29">
        <f t="shared" ref="M32:M44" si="29">E32/$E$31</f>
        <v>0.15611199211573379</v>
      </c>
      <c r="N32" s="51">
        <f t="shared" ref="N32:N44" si="30">F32/$F$31</f>
        <v>0.15251256411606645</v>
      </c>
      <c r="O32" s="51">
        <f>G32/$G$31</f>
        <v>0.15473623050843721</v>
      </c>
      <c r="P32" s="51">
        <f t="shared" ref="P32:P44" si="31">H32/$H$31</f>
        <v>0.14912037001073081</v>
      </c>
      <c r="Q32" s="30">
        <f t="shared" ref="Q32:Q44" si="32">I32/$I$31</f>
        <v>0.15050461788535666</v>
      </c>
      <c r="S32" s="114">
        <f t="shared" si="26"/>
        <v>0.2723293715901916</v>
      </c>
      <c r="T32" s="115">
        <f t="shared" ref="T32:T48" si="33">(Q32-P32)*100</f>
        <v>0.13842478746258491</v>
      </c>
    </row>
    <row r="33" spans="1:20" ht="20.100000000000001" customHeight="1" x14ac:dyDescent="0.25">
      <c r="A33" s="35"/>
      <c r="B33" t="s">
        <v>21</v>
      </c>
      <c r="C33" s="22">
        <v>2459083</v>
      </c>
      <c r="D33" s="49">
        <v>3643226</v>
      </c>
      <c r="E33" s="49">
        <v>2343015</v>
      </c>
      <c r="F33" s="23">
        <v>2552109</v>
      </c>
      <c r="G33" s="226">
        <v>1732037</v>
      </c>
      <c r="H33" s="226">
        <v>1838804</v>
      </c>
      <c r="I33" s="180">
        <v>2591105</v>
      </c>
      <c r="K33" s="106">
        <f t="shared" si="27"/>
        <v>4.7108757735692813E-3</v>
      </c>
      <c r="L33" s="29">
        <f t="shared" si="28"/>
        <v>6.3063073589219379E-3</v>
      </c>
      <c r="M33" s="29">
        <f t="shared" si="29"/>
        <v>3.7587114136593655E-3</v>
      </c>
      <c r="N33" s="51">
        <f t="shared" si="30"/>
        <v>3.7337344035502998E-3</v>
      </c>
      <c r="O33" s="51">
        <f t="shared" ref="O33:O44" si="34">G33/$G$31</f>
        <v>3.210158363978555E-3</v>
      </c>
      <c r="P33" s="51">
        <f t="shared" si="31"/>
        <v>3.1686387580253427E-3</v>
      </c>
      <c r="Q33" s="30">
        <f t="shared" si="32"/>
        <v>3.5418943493461187E-3</v>
      </c>
      <c r="S33" s="114">
        <f t="shared" si="26"/>
        <v>0.40912517049125408</v>
      </c>
      <c r="T33" s="115">
        <f t="shared" si="33"/>
        <v>3.7325559132077607E-2</v>
      </c>
    </row>
    <row r="34" spans="1:20" ht="20.100000000000001" customHeight="1" x14ac:dyDescent="0.25">
      <c r="A34" s="35"/>
      <c r="B34" t="s">
        <v>15</v>
      </c>
      <c r="C34" s="22">
        <v>83753679</v>
      </c>
      <c r="D34" s="49">
        <v>105319162</v>
      </c>
      <c r="E34" s="49">
        <v>111596848</v>
      </c>
      <c r="F34" s="23">
        <v>124026618</v>
      </c>
      <c r="G34" s="226">
        <v>101902062</v>
      </c>
      <c r="H34" s="226">
        <v>115712033</v>
      </c>
      <c r="I34" s="180">
        <v>155150040</v>
      </c>
      <c r="K34" s="106">
        <f t="shared" si="27"/>
        <v>0.16044727947303863</v>
      </c>
      <c r="L34" s="29">
        <f t="shared" si="28"/>
        <v>0.18230409158149721</v>
      </c>
      <c r="M34" s="29">
        <f t="shared" si="29"/>
        <v>0.17902589027642132</v>
      </c>
      <c r="N34" s="51">
        <f t="shared" si="30"/>
        <v>0.18145089045279447</v>
      </c>
      <c r="O34" s="51">
        <f t="shared" si="34"/>
        <v>0.18886533984895315</v>
      </c>
      <c r="P34" s="51">
        <f t="shared" si="31"/>
        <v>0.19939571185058735</v>
      </c>
      <c r="Q34" s="30">
        <f t="shared" si="32"/>
        <v>0.21208135138360826</v>
      </c>
      <c r="S34" s="114">
        <f t="shared" si="26"/>
        <v>0.34082891793976172</v>
      </c>
      <c r="T34" s="115">
        <f t="shared" si="33"/>
        <v>1.2685639533020905</v>
      </c>
    </row>
    <row r="35" spans="1:20" ht="20.100000000000001" customHeight="1" x14ac:dyDescent="0.25">
      <c r="A35" s="35"/>
      <c r="B35" t="s">
        <v>8</v>
      </c>
      <c r="C35" s="22">
        <v>379930</v>
      </c>
      <c r="D35" s="49">
        <v>237175</v>
      </c>
      <c r="E35" s="49">
        <v>674966</v>
      </c>
      <c r="F35" s="23">
        <v>662159</v>
      </c>
      <c r="G35" s="226">
        <v>179299</v>
      </c>
      <c r="H35" s="226">
        <v>218362</v>
      </c>
      <c r="I35" s="180">
        <v>222575</v>
      </c>
      <c r="K35" s="106">
        <f t="shared" si="27"/>
        <v>7.2783351869464235E-4</v>
      </c>
      <c r="L35" s="29">
        <f t="shared" si="28"/>
        <v>4.1054231822354985E-4</v>
      </c>
      <c r="M35" s="29">
        <f t="shared" si="29"/>
        <v>1.0827939249351828E-3</v>
      </c>
      <c r="N35" s="51">
        <f t="shared" si="30"/>
        <v>9.6873834108200825E-4</v>
      </c>
      <c r="O35" s="51">
        <f t="shared" si="34"/>
        <v>3.323128688954052E-4</v>
      </c>
      <c r="P35" s="51">
        <f t="shared" si="31"/>
        <v>3.7628278842113125E-4</v>
      </c>
      <c r="Q35" s="30">
        <f t="shared" si="32"/>
        <v>3.0424746770420821E-4</v>
      </c>
      <c r="S35" s="114">
        <f t="shared" si="26"/>
        <v>1.9293649994046584E-2</v>
      </c>
      <c r="T35" s="115">
        <f t="shared" si="33"/>
        <v>-7.2035320716923043E-3</v>
      </c>
    </row>
    <row r="36" spans="1:20" ht="20.100000000000001" customHeight="1" x14ac:dyDescent="0.25">
      <c r="A36" s="35"/>
      <c r="B36" t="s">
        <v>19</v>
      </c>
      <c r="C36" s="22">
        <v>339653</v>
      </c>
      <c r="D36" s="49">
        <v>184063</v>
      </c>
      <c r="E36" s="49">
        <v>176558</v>
      </c>
      <c r="F36" s="23">
        <v>239017</v>
      </c>
      <c r="G36" s="226">
        <v>451176</v>
      </c>
      <c r="H36" s="226">
        <v>229205</v>
      </c>
      <c r="I36" s="180">
        <v>316641</v>
      </c>
      <c r="K36" s="106">
        <f t="shared" si="27"/>
        <v>6.5067469830019042E-4</v>
      </c>
      <c r="L36" s="29">
        <f t="shared" si="28"/>
        <v>3.1860714965397389E-4</v>
      </c>
      <c r="M36" s="29">
        <f t="shared" si="29"/>
        <v>2.8323786649802506E-4</v>
      </c>
      <c r="N36" s="51">
        <f t="shared" si="30"/>
        <v>3.496817714029385E-4</v>
      </c>
      <c r="O36" s="51">
        <f t="shared" si="34"/>
        <v>8.3620985580930925E-4</v>
      </c>
      <c r="P36" s="51">
        <f t="shared" si="31"/>
        <v>3.9496751504412576E-4</v>
      </c>
      <c r="Q36" s="30">
        <f t="shared" si="32"/>
        <v>4.3283038266349853E-4</v>
      </c>
      <c r="S36" s="114">
        <f t="shared" si="26"/>
        <v>0.38147509871076113</v>
      </c>
      <c r="T36" s="115">
        <f t="shared" si="33"/>
        <v>3.7862867619372774E-3</v>
      </c>
    </row>
    <row r="37" spans="1:20" ht="20.100000000000001" customHeight="1" x14ac:dyDescent="0.25">
      <c r="A37" s="35"/>
      <c r="B37" t="s">
        <v>13</v>
      </c>
      <c r="C37" s="22">
        <v>2716697</v>
      </c>
      <c r="D37" s="49">
        <v>2538731</v>
      </c>
      <c r="E37" s="49">
        <v>3441297</v>
      </c>
      <c r="F37" s="23">
        <v>3002154</v>
      </c>
      <c r="G37" s="226">
        <v>2009575</v>
      </c>
      <c r="H37" s="226">
        <v>2068469</v>
      </c>
      <c r="I37" s="180">
        <v>2556411</v>
      </c>
      <c r="K37" s="106">
        <f t="shared" si="27"/>
        <v>5.2043880102576228E-3</v>
      </c>
      <c r="L37" s="29">
        <f t="shared" si="28"/>
        <v>4.3944619377505678E-3</v>
      </c>
      <c r="M37" s="29">
        <f t="shared" si="29"/>
        <v>5.5205973123056114E-3</v>
      </c>
      <c r="N37" s="51">
        <f t="shared" si="30"/>
        <v>4.392150051019038E-3</v>
      </c>
      <c r="O37" s="51">
        <f t="shared" si="34"/>
        <v>3.7245474515222275E-3</v>
      </c>
      <c r="P37" s="51">
        <f t="shared" si="31"/>
        <v>3.5643989479976781E-3</v>
      </c>
      <c r="Q37" s="30">
        <f t="shared" si="32"/>
        <v>3.4944696087214761E-3</v>
      </c>
      <c r="S37" s="114">
        <f t="shared" si="26"/>
        <v>0.23589524426036843</v>
      </c>
      <c r="T37" s="115">
        <f t="shared" si="33"/>
        <v>-6.9929339276202009E-3</v>
      </c>
    </row>
    <row r="38" spans="1:20" ht="20.100000000000001" customHeight="1" x14ac:dyDescent="0.25">
      <c r="A38" s="35"/>
      <c r="B38" t="s">
        <v>20</v>
      </c>
      <c r="C38" s="22">
        <v>33688126</v>
      </c>
      <c r="D38" s="49">
        <v>30997965</v>
      </c>
      <c r="E38" s="49">
        <v>30882257</v>
      </c>
      <c r="F38" s="23">
        <v>32577227</v>
      </c>
      <c r="G38" s="226">
        <v>24438871</v>
      </c>
      <c r="H38" s="226">
        <v>24185672</v>
      </c>
      <c r="I38" s="180">
        <v>35114031</v>
      </c>
      <c r="K38" s="106">
        <f t="shared" si="27"/>
        <v>6.4536486418046657E-2</v>
      </c>
      <c r="L38" s="29">
        <f t="shared" si="28"/>
        <v>5.3656483235216448E-2</v>
      </c>
      <c r="M38" s="29">
        <f t="shared" si="29"/>
        <v>4.9541932879414698E-2</v>
      </c>
      <c r="N38" s="51">
        <f t="shared" si="30"/>
        <v>4.7660469526249749E-2</v>
      </c>
      <c r="O38" s="51">
        <f t="shared" si="34"/>
        <v>4.5295017454501811E-2</v>
      </c>
      <c r="P38" s="51">
        <f t="shared" si="31"/>
        <v>4.167690394848407E-2</v>
      </c>
      <c r="Q38" s="30">
        <f t="shared" si="32"/>
        <v>4.799889930422134E-2</v>
      </c>
      <c r="S38" s="114">
        <f t="shared" si="26"/>
        <v>0.451852609263865</v>
      </c>
      <c r="T38" s="115">
        <f t="shared" si="33"/>
        <v>0.63219953557372699</v>
      </c>
    </row>
    <row r="39" spans="1:20" ht="20.100000000000001" customHeight="1" x14ac:dyDescent="0.25">
      <c r="A39" s="35"/>
      <c r="B39" t="s">
        <v>103</v>
      </c>
      <c r="C39" s="22">
        <v>1956143</v>
      </c>
      <c r="D39" s="49">
        <v>2271046</v>
      </c>
      <c r="E39" s="49">
        <v>3765263</v>
      </c>
      <c r="F39" s="23">
        <v>5572501</v>
      </c>
      <c r="G39" s="226">
        <v>5162818</v>
      </c>
      <c r="H39" s="226">
        <v>5170966</v>
      </c>
      <c r="I39" s="180">
        <v>6585094</v>
      </c>
      <c r="K39" s="106">
        <f t="shared" si="27"/>
        <v>3.7473914741133728E-3</v>
      </c>
      <c r="L39" s="29">
        <f t="shared" si="28"/>
        <v>3.9311077880565823E-3</v>
      </c>
      <c r="M39" s="29">
        <f t="shared" si="29"/>
        <v>6.0403100336657266E-3</v>
      </c>
      <c r="N39" s="51">
        <f t="shared" si="30"/>
        <v>8.1525666409696645E-3</v>
      </c>
      <c r="O39" s="51">
        <f t="shared" si="34"/>
        <v>9.5687698267410189E-3</v>
      </c>
      <c r="P39" s="51">
        <f t="shared" si="31"/>
        <v>8.9106415278796831E-3</v>
      </c>
      <c r="Q39" s="30">
        <f t="shared" si="32"/>
        <v>9.0014519784080652E-3</v>
      </c>
      <c r="S39" s="114">
        <f t="shared" si="26"/>
        <v>0.27347462737136541</v>
      </c>
      <c r="T39" s="115">
        <f t="shared" si="33"/>
        <v>9.0810450528382158E-3</v>
      </c>
    </row>
    <row r="40" spans="1:20" ht="20.100000000000001" customHeight="1" x14ac:dyDescent="0.25">
      <c r="A40" s="35"/>
      <c r="B40" t="s">
        <v>9</v>
      </c>
      <c r="C40" s="22">
        <v>16722680</v>
      </c>
      <c r="D40" s="49">
        <v>20816001</v>
      </c>
      <c r="E40" s="49">
        <v>25150475</v>
      </c>
      <c r="F40" s="23">
        <v>23464977</v>
      </c>
      <c r="G40" s="226">
        <v>18127837</v>
      </c>
      <c r="H40" s="226">
        <v>23301790</v>
      </c>
      <c r="I40" s="180">
        <v>30672269</v>
      </c>
      <c r="K40" s="106">
        <f t="shared" si="27"/>
        <v>3.2035709279089629E-2</v>
      </c>
      <c r="L40" s="29">
        <f t="shared" si="28"/>
        <v>3.6031830111452438E-2</v>
      </c>
      <c r="M40" s="29">
        <f t="shared" si="29"/>
        <v>4.0346893827591594E-2</v>
      </c>
      <c r="N40" s="51">
        <f t="shared" si="30"/>
        <v>3.4329251573273906E-2</v>
      </c>
      <c r="O40" s="51">
        <f t="shared" si="34"/>
        <v>3.3598143438269459E-2</v>
      </c>
      <c r="P40" s="51">
        <f t="shared" si="31"/>
        <v>4.0153792859580109E-2</v>
      </c>
      <c r="Q40" s="30">
        <f t="shared" si="32"/>
        <v>4.1927261246736097E-2</v>
      </c>
      <c r="S40" s="114">
        <f t="shared" si="26"/>
        <v>0.31630527096845351</v>
      </c>
      <c r="T40" s="115">
        <f t="shared" si="33"/>
        <v>0.17734683871559881</v>
      </c>
    </row>
    <row r="41" spans="1:20" ht="20.100000000000001" customHeight="1" x14ac:dyDescent="0.25">
      <c r="A41" s="35"/>
      <c r="B41" t="s">
        <v>12</v>
      </c>
      <c r="C41" s="22">
        <v>18197563</v>
      </c>
      <c r="D41" s="49">
        <v>19595246</v>
      </c>
      <c r="E41" s="49">
        <v>19393201</v>
      </c>
      <c r="F41" s="23">
        <v>33027238</v>
      </c>
      <c r="G41" s="226">
        <v>27580400</v>
      </c>
      <c r="H41" s="226">
        <v>27639760</v>
      </c>
      <c r="I41" s="180">
        <v>35591578</v>
      </c>
      <c r="K41" s="106">
        <f t="shared" si="27"/>
        <v>3.4861148922057827E-2</v>
      </c>
      <c r="L41" s="29">
        <f t="shared" si="28"/>
        <v>3.3918742359020732E-2</v>
      </c>
      <c r="M41" s="29">
        <f t="shared" si="29"/>
        <v>3.1110960000721385E-2</v>
      </c>
      <c r="N41" s="51">
        <f t="shared" si="30"/>
        <v>4.8318835431732654E-2</v>
      </c>
      <c r="O41" s="51">
        <f t="shared" si="34"/>
        <v>5.1117529095437417E-2</v>
      </c>
      <c r="P41" s="51">
        <f t="shared" si="31"/>
        <v>4.7629010377679484E-2</v>
      </c>
      <c r="Q41" s="30">
        <f t="shared" si="32"/>
        <v>4.8651679110847161E-2</v>
      </c>
      <c r="S41" s="114">
        <f t="shared" si="26"/>
        <v>0.28769490038987316</v>
      </c>
      <c r="T41" s="115">
        <f t="shared" si="33"/>
        <v>0.10226687331676768</v>
      </c>
    </row>
    <row r="42" spans="1:20" ht="20.100000000000001" customHeight="1" x14ac:dyDescent="0.25">
      <c r="A42" s="35"/>
      <c r="B42" t="s">
        <v>11</v>
      </c>
      <c r="C42" s="22">
        <v>49142172</v>
      </c>
      <c r="D42" s="49">
        <v>53572253</v>
      </c>
      <c r="E42" s="49">
        <v>64496107</v>
      </c>
      <c r="F42" s="23">
        <v>76521569</v>
      </c>
      <c r="G42" s="226">
        <v>70400165</v>
      </c>
      <c r="H42" s="226">
        <v>78006715</v>
      </c>
      <c r="I42" s="180">
        <v>89118589</v>
      </c>
      <c r="K42" s="106">
        <f t="shared" si="27"/>
        <v>9.4141868141650639E-2</v>
      </c>
      <c r="L42" s="29">
        <f t="shared" si="28"/>
        <v>9.2731851751147981E-2</v>
      </c>
      <c r="M42" s="29">
        <f t="shared" si="29"/>
        <v>0.10346594175346538</v>
      </c>
      <c r="N42" s="51">
        <f t="shared" si="30"/>
        <v>0.11195102356088557</v>
      </c>
      <c r="O42" s="51">
        <f t="shared" si="34"/>
        <v>0.13047970597638522</v>
      </c>
      <c r="P42" s="51">
        <f t="shared" si="31"/>
        <v>0.13442166785325507</v>
      </c>
      <c r="Q42" s="30">
        <f t="shared" si="32"/>
        <v>0.12182008324664542</v>
      </c>
      <c r="S42" s="114">
        <f t="shared" si="26"/>
        <v>0.14244765979441643</v>
      </c>
      <c r="T42" s="115">
        <f t="shared" si="33"/>
        <v>-1.260158460660965</v>
      </c>
    </row>
    <row r="43" spans="1:20" ht="20.100000000000001" customHeight="1" x14ac:dyDescent="0.25">
      <c r="A43" s="35"/>
      <c r="B43" t="s">
        <v>6</v>
      </c>
      <c r="C43" s="22">
        <v>226269998</v>
      </c>
      <c r="D43" s="49">
        <v>240023993</v>
      </c>
      <c r="E43" s="49">
        <v>256594413</v>
      </c>
      <c r="F43" s="23">
        <v>271544790</v>
      </c>
      <c r="G43" s="226">
        <v>201158193</v>
      </c>
      <c r="H43" s="226">
        <v>212609223</v>
      </c>
      <c r="I43" s="180">
        <v>259250567</v>
      </c>
      <c r="K43" s="106">
        <f t="shared" si="27"/>
        <v>0.433466398598083</v>
      </c>
      <c r="L43" s="29">
        <f t="shared" si="28"/>
        <v>0.41547383373244695</v>
      </c>
      <c r="M43" s="29">
        <f t="shared" si="29"/>
        <v>0.41163387721560685</v>
      </c>
      <c r="N43" s="51">
        <f t="shared" si="30"/>
        <v>0.39726991461878836</v>
      </c>
      <c r="O43" s="51">
        <f t="shared" si="34"/>
        <v>0.37282670967292408</v>
      </c>
      <c r="P43" s="51">
        <f t="shared" si="31"/>
        <v>0.36636956647443286</v>
      </c>
      <c r="Q43" s="30">
        <f t="shared" si="32"/>
        <v>0.35438089862127448</v>
      </c>
      <c r="S43" s="114">
        <f t="shared" si="26"/>
        <v>0.21937592048864221</v>
      </c>
      <c r="T43" s="115">
        <f t="shared" si="33"/>
        <v>-1.1988667853158386</v>
      </c>
    </row>
    <row r="44" spans="1:20" ht="20.100000000000001" customHeight="1" thickBot="1" x14ac:dyDescent="0.3">
      <c r="A44" s="35"/>
      <c r="B44" t="s">
        <v>7</v>
      </c>
      <c r="C44" s="45">
        <v>3893747</v>
      </c>
      <c r="D44" s="58">
        <v>5074930</v>
      </c>
      <c r="E44" s="58">
        <v>7528183</v>
      </c>
      <c r="F44" s="46">
        <v>6090350</v>
      </c>
      <c r="G44" s="226">
        <v>2918595</v>
      </c>
      <c r="H44" s="226">
        <v>2795978</v>
      </c>
      <c r="I44" s="180">
        <v>4287167</v>
      </c>
      <c r="K44" s="106">
        <f t="shared" si="27"/>
        <v>7.4592677069899921E-3</v>
      </c>
      <c r="L44" s="29">
        <f t="shared" si="28"/>
        <v>8.7845410647085058E-3</v>
      </c>
      <c r="M44" s="29">
        <f t="shared" si="29"/>
        <v>1.2076861379981093E-2</v>
      </c>
      <c r="N44" s="51">
        <f t="shared" si="30"/>
        <v>8.9101795121848508E-3</v>
      </c>
      <c r="O44" s="51">
        <f t="shared" si="34"/>
        <v>5.4093256381451378E-3</v>
      </c>
      <c r="P44" s="51">
        <f t="shared" si="31"/>
        <v>4.8180470878822221E-3</v>
      </c>
      <c r="Q44" s="30">
        <f t="shared" si="32"/>
        <v>5.8603154144672457E-3</v>
      </c>
      <c r="S44" s="116">
        <f t="shared" si="26"/>
        <v>0.53333359561484395</v>
      </c>
      <c r="T44" s="117">
        <f t="shared" si="33"/>
        <v>0.10422683265850236</v>
      </c>
    </row>
    <row r="45" spans="1:20" ht="20.100000000000001" customHeight="1" thickBot="1" x14ac:dyDescent="0.3">
      <c r="A45" s="17" t="s">
        <v>51</v>
      </c>
      <c r="B45" s="18"/>
      <c r="C45" s="24">
        <f>C46+C47</f>
        <v>325024547</v>
      </c>
      <c r="D45" s="50">
        <f>D46+D47</f>
        <v>351799728</v>
      </c>
      <c r="E45" s="50">
        <f>E46+E47</f>
        <v>352436393</v>
      </c>
      <c r="F45" s="25">
        <f>F46+F47</f>
        <v>368451113</v>
      </c>
      <c r="G45" s="25">
        <f t="shared" ref="G45:I45" si="35">G46+G47</f>
        <v>278787577</v>
      </c>
      <c r="H45" s="25">
        <f t="shared" si="35"/>
        <v>267847986</v>
      </c>
      <c r="I45" s="25">
        <f t="shared" si="35"/>
        <v>393128681</v>
      </c>
      <c r="K45" s="31">
        <f t="shared" ref="K45:Q45" si="36">C45/C48</f>
        <v>0.38372450001486852</v>
      </c>
      <c r="L45" s="32">
        <f t="shared" si="36"/>
        <v>0.37847820922881786</v>
      </c>
      <c r="M45" s="32">
        <f t="shared" si="36"/>
        <v>0.36117971968850626</v>
      </c>
      <c r="N45" s="32">
        <f t="shared" si="36"/>
        <v>0.35024592289430168</v>
      </c>
      <c r="O45" s="40">
        <f t="shared" si="36"/>
        <v>0.34067602848309508</v>
      </c>
      <c r="P45" s="40">
        <f t="shared" si="36"/>
        <v>0.31579831820102328</v>
      </c>
      <c r="Q45" s="33">
        <f t="shared" si="36"/>
        <v>0.34954472862236668</v>
      </c>
      <c r="S45" s="113">
        <f>(I45-H45)/H45</f>
        <v>0.46773058431732989</v>
      </c>
      <c r="T45" s="112">
        <f t="shared" si="33"/>
        <v>3.3746410421343409</v>
      </c>
    </row>
    <row r="46" spans="1:20" ht="20.100000000000001" customHeight="1" x14ac:dyDescent="0.25">
      <c r="A46" s="35"/>
      <c r="B46" t="s">
        <v>4</v>
      </c>
      <c r="C46" s="22">
        <v>4542070</v>
      </c>
      <c r="D46" s="49">
        <v>4503829</v>
      </c>
      <c r="E46" s="49">
        <v>5520666</v>
      </c>
      <c r="F46" s="23">
        <v>9493645</v>
      </c>
      <c r="G46" s="226">
        <v>9166095</v>
      </c>
      <c r="H46" s="226">
        <v>10918296</v>
      </c>
      <c r="I46" s="180">
        <v>13240465</v>
      </c>
      <c r="K46" s="106">
        <f t="shared" ref="K46:Q46" si="37">C46/C45</f>
        <v>1.3974544513402552E-2</v>
      </c>
      <c r="L46" s="51">
        <f t="shared" si="37"/>
        <v>1.2802252649837182E-2</v>
      </c>
      <c r="M46" s="51">
        <f t="shared" si="37"/>
        <v>1.5664290378774818E-2</v>
      </c>
      <c r="N46" s="51">
        <f t="shared" si="37"/>
        <v>2.5766362659895126E-2</v>
      </c>
      <c r="O46" s="51">
        <f t="shared" si="37"/>
        <v>3.2878419830019899E-2</v>
      </c>
      <c r="P46" s="51">
        <f t="shared" si="37"/>
        <v>4.0763031908703617E-2</v>
      </c>
      <c r="Q46" s="30">
        <f t="shared" si="37"/>
        <v>3.3679722797940556E-2</v>
      </c>
      <c r="S46" s="114">
        <f t="shared" si="26"/>
        <v>0.2126860271969179</v>
      </c>
      <c r="T46" s="115">
        <f t="shared" si="33"/>
        <v>-0.70833091107630608</v>
      </c>
    </row>
    <row r="47" spans="1:20" ht="20.100000000000001" customHeight="1" thickBot="1" x14ac:dyDescent="0.3">
      <c r="A47" s="35"/>
      <c r="B47" t="s">
        <v>3</v>
      </c>
      <c r="C47" s="45">
        <v>320482477</v>
      </c>
      <c r="D47" s="49">
        <v>347295899</v>
      </c>
      <c r="E47" s="49">
        <v>346915727</v>
      </c>
      <c r="F47" s="46">
        <v>358957468</v>
      </c>
      <c r="G47" s="226">
        <v>269621482</v>
      </c>
      <c r="H47" s="226">
        <v>256929690</v>
      </c>
      <c r="I47" s="180">
        <v>379888216</v>
      </c>
      <c r="K47" s="106">
        <f t="shared" ref="K47:Q47" si="38">C47/C45</f>
        <v>0.98602545548659748</v>
      </c>
      <c r="L47" s="51">
        <f t="shared" si="38"/>
        <v>0.98719774735016286</v>
      </c>
      <c r="M47" s="51">
        <f t="shared" si="38"/>
        <v>0.98433570962122519</v>
      </c>
      <c r="N47" s="51">
        <f t="shared" si="38"/>
        <v>0.97423363734010482</v>
      </c>
      <c r="O47" s="51">
        <f t="shared" si="38"/>
        <v>0.96712158016998007</v>
      </c>
      <c r="P47" s="192">
        <f t="shared" si="38"/>
        <v>0.95923696809129633</v>
      </c>
      <c r="Q47" s="121">
        <f t="shared" si="38"/>
        <v>0.96632027720205949</v>
      </c>
      <c r="S47" s="116">
        <f t="shared" si="26"/>
        <v>0.4785687710906435</v>
      </c>
      <c r="T47" s="117">
        <f t="shared" si="33"/>
        <v>0.70833091107631585</v>
      </c>
    </row>
    <row r="48" spans="1:20" ht="20.100000000000001" customHeight="1" thickBot="1" x14ac:dyDescent="0.3">
      <c r="A48" s="87" t="s">
        <v>5</v>
      </c>
      <c r="B48" s="111"/>
      <c r="C48" s="95">
        <f t="shared" ref="C48:I48" si="39">C31+C45</f>
        <v>847025788</v>
      </c>
      <c r="D48" s="96">
        <f t="shared" si="39"/>
        <v>929511183</v>
      </c>
      <c r="E48" s="96">
        <f t="shared" si="39"/>
        <v>975792310</v>
      </c>
      <c r="F48" s="96">
        <f>F31+F45</f>
        <v>1051978307</v>
      </c>
      <c r="G48" s="96">
        <f>G31+G45</f>
        <v>818336348</v>
      </c>
      <c r="H48" s="189">
        <f>H31+H45</f>
        <v>848161534</v>
      </c>
      <c r="I48" s="186">
        <f t="shared" si="39"/>
        <v>1124687769</v>
      </c>
      <c r="K48" s="101">
        <f>K31+K45</f>
        <v>1</v>
      </c>
      <c r="L48" s="97">
        <f>L31+L45</f>
        <v>1</v>
      </c>
      <c r="M48" s="97">
        <f>M31+M45</f>
        <v>1</v>
      </c>
      <c r="N48" s="97">
        <f>N31+N45</f>
        <v>1</v>
      </c>
      <c r="O48" s="97">
        <f>O31+O45</f>
        <v>1</v>
      </c>
      <c r="P48" s="194">
        <f t="shared" ref="P48:Q48" si="40">P31+P45</f>
        <v>1</v>
      </c>
      <c r="Q48" s="97">
        <f t="shared" si="40"/>
        <v>1</v>
      </c>
      <c r="S48" s="104">
        <f t="shared" si="26"/>
        <v>0.32603015335519803</v>
      </c>
      <c r="T48" s="173">
        <f t="shared" si="33"/>
        <v>0</v>
      </c>
    </row>
    <row r="49" spans="1:11" ht="15" customHeight="1" x14ac:dyDescent="0.25"/>
    <row r="50" spans="1:11" ht="15" customHeight="1" x14ac:dyDescent="0.25">
      <c r="I50" s="264"/>
    </row>
    <row r="51" spans="1:11" ht="15" customHeight="1" x14ac:dyDescent="0.25">
      <c r="A51" s="1" t="s">
        <v>34</v>
      </c>
      <c r="K51" s="1" t="str">
        <f>S3</f>
        <v>VARIAÇÃO (JAN.-DEZ)</v>
      </c>
    </row>
    <row r="52" spans="1:11" ht="15" customHeight="1" thickBot="1" x14ac:dyDescent="0.3"/>
    <row r="53" spans="1:11" ht="24" customHeight="1" x14ac:dyDescent="0.25">
      <c r="A53" s="378" t="s">
        <v>36</v>
      </c>
      <c r="B53" s="394"/>
      <c r="C53" s="380">
        <v>2016</v>
      </c>
      <c r="D53" s="382">
        <v>2017</v>
      </c>
      <c r="E53" s="382">
        <v>2018</v>
      </c>
      <c r="F53" s="382">
        <v>2019</v>
      </c>
      <c r="G53" s="382">
        <v>2020</v>
      </c>
      <c r="H53" s="382">
        <v>2021</v>
      </c>
      <c r="I53" s="382">
        <v>2022</v>
      </c>
      <c r="K53" s="384" t="s">
        <v>102</v>
      </c>
    </row>
    <row r="54" spans="1:11" ht="20.100000000000001" customHeight="1" thickBot="1" x14ac:dyDescent="0.3">
      <c r="A54" s="395"/>
      <c r="B54" s="396"/>
      <c r="C54" s="393">
        <v>2016</v>
      </c>
      <c r="D54" s="390">
        <v>2017</v>
      </c>
      <c r="E54" s="390">
        <v>2018</v>
      </c>
      <c r="F54" s="383"/>
      <c r="G54" s="383"/>
      <c r="H54" s="383"/>
      <c r="I54" s="383"/>
      <c r="K54" s="385"/>
    </row>
    <row r="55" spans="1:11" ht="20.100000000000001" customHeight="1" thickBot="1" x14ac:dyDescent="0.3">
      <c r="A55" s="15" t="s">
        <v>2</v>
      </c>
      <c r="B55" s="16"/>
      <c r="C55" s="122">
        <f>C31/C7</f>
        <v>4.7568308475336547</v>
      </c>
      <c r="D55" s="123">
        <f t="shared" ref="D55:E55" si="41">D31/D7</f>
        <v>5.141440611815919</v>
      </c>
      <c r="E55" s="123">
        <f t="shared" si="41"/>
        <v>5.4155944930994329</v>
      </c>
      <c r="F55" s="123">
        <f>F31/F7</f>
        <v>5.4857885326701421</v>
      </c>
      <c r="G55" s="123">
        <f>G31/G7</f>
        <v>4.8001473258470018</v>
      </c>
      <c r="H55" s="313">
        <f t="shared" ref="H55:I55" si="42">H31/H7</f>
        <v>4.9256910936366189</v>
      </c>
      <c r="I55" s="195">
        <f t="shared" si="42"/>
        <v>5.8671029118209166</v>
      </c>
      <c r="K55" s="34">
        <f>(I55-H55)/H55</f>
        <v>0.1911227887190256</v>
      </c>
    </row>
    <row r="56" spans="1:11" ht="20.100000000000001" customHeight="1" x14ac:dyDescent="0.25">
      <c r="A56" s="35"/>
      <c r="B56" t="s">
        <v>10</v>
      </c>
      <c r="C56" s="129">
        <f t="shared" ref="C56:E56" si="43">C32/C8</f>
        <v>4.4284265812641523</v>
      </c>
      <c r="D56" s="130">
        <f t="shared" si="43"/>
        <v>4.6757027816022907</v>
      </c>
      <c r="E56" s="130">
        <f t="shared" si="43"/>
        <v>4.7856998097440906</v>
      </c>
      <c r="F56" s="184">
        <f t="shared" ref="F56:G56" si="44">F32/F8</f>
        <v>4.8555469169707486</v>
      </c>
      <c r="G56" s="184">
        <f t="shared" si="44"/>
        <v>4.1952809075036406</v>
      </c>
      <c r="H56" s="314">
        <f t="shared" ref="H56:I56" si="45">H32/H8</f>
        <v>4.243321052516734</v>
      </c>
      <c r="I56" s="196">
        <f t="shared" si="45"/>
        <v>5.0728727899398987</v>
      </c>
      <c r="K56" s="57">
        <f t="shared" ref="K56:K72" si="46">(I56-H56)/H56</f>
        <v>0.19549586919216344</v>
      </c>
    </row>
    <row r="57" spans="1:11" ht="20.100000000000001" customHeight="1" x14ac:dyDescent="0.25">
      <c r="A57" s="35"/>
      <c r="B57" t="s">
        <v>21</v>
      </c>
      <c r="C57" s="129">
        <f t="shared" ref="C57:E57" si="47">C33/C9</f>
        <v>4.5605208350719852</v>
      </c>
      <c r="D57" s="130">
        <f t="shared" si="47"/>
        <v>5.2979740105632986</v>
      </c>
      <c r="E57" s="130">
        <f t="shared" si="47"/>
        <v>5.4536789402752657</v>
      </c>
      <c r="F57" s="184">
        <f t="shared" ref="F57:G57" si="48">F33/F9</f>
        <v>6.4971067216215594</v>
      </c>
      <c r="G57" s="184">
        <f t="shared" si="48"/>
        <v>6.2842852685277233</v>
      </c>
      <c r="H57" s="314">
        <f t="shared" ref="H57:I57" si="49">H33/H9</f>
        <v>6.1706281691180669</v>
      </c>
      <c r="I57" s="196">
        <f t="shared" si="49"/>
        <v>6.5572362027776654</v>
      </c>
      <c r="K57" s="105">
        <f t="shared" si="46"/>
        <v>6.2652946031401244E-2</v>
      </c>
    </row>
    <row r="58" spans="1:11" ht="20.100000000000001" customHeight="1" x14ac:dyDescent="0.25">
      <c r="A58" s="35"/>
      <c r="B58" t="s">
        <v>15</v>
      </c>
      <c r="C58" s="129">
        <f t="shared" ref="C58:E58" si="50">C34/C10</f>
        <v>7.1257603596772681</v>
      </c>
      <c r="D58" s="130">
        <f t="shared" si="50"/>
        <v>7.7304464647275752</v>
      </c>
      <c r="E58" s="130">
        <f t="shared" si="50"/>
        <v>8.490370157118889</v>
      </c>
      <c r="F58" s="184">
        <f t="shared" ref="F58:G58" si="51">F34/F10</f>
        <v>9.6140320170026428</v>
      </c>
      <c r="G58" s="184">
        <f t="shared" si="51"/>
        <v>8.2429188369614383</v>
      </c>
      <c r="H58" s="314">
        <f t="shared" ref="H58:I58" si="52">H34/H10</f>
        <v>8.2346177218299506</v>
      </c>
      <c r="I58" s="196">
        <f t="shared" si="52"/>
        <v>9.6844033831672682</v>
      </c>
      <c r="K58" s="105">
        <f t="shared" si="46"/>
        <v>0.17605986219541675</v>
      </c>
    </row>
    <row r="59" spans="1:11" ht="20.100000000000001" customHeight="1" x14ac:dyDescent="0.25">
      <c r="A59" s="35"/>
      <c r="B59" t="s">
        <v>8</v>
      </c>
      <c r="C59" s="129">
        <f t="shared" ref="C59:E59" si="53">C35/C11</f>
        <v>3.5011749527715064</v>
      </c>
      <c r="D59" s="130">
        <f t="shared" si="53"/>
        <v>2.6659959758551306</v>
      </c>
      <c r="E59" s="130">
        <f t="shared" si="53"/>
        <v>2.6054427545742298</v>
      </c>
      <c r="F59" s="184">
        <f t="shared" ref="F59:G59" si="54">F35/F11</f>
        <v>2.2210337066591532</v>
      </c>
      <c r="G59" s="184">
        <f t="shared" si="54"/>
        <v>2.3463848720800891</v>
      </c>
      <c r="H59" s="314">
        <f t="shared" ref="H59:I59" si="55">H35/H11</f>
        <v>2.0396035904764576</v>
      </c>
      <c r="I59" s="196">
        <f t="shared" si="55"/>
        <v>2.0196452066603148</v>
      </c>
      <c r="K59" s="105">
        <f t="shared" si="46"/>
        <v>-9.7854229661757212E-3</v>
      </c>
    </row>
    <row r="60" spans="1:11" ht="20.100000000000001" customHeight="1" x14ac:dyDescent="0.25">
      <c r="A60" s="35"/>
      <c r="B60" t="s">
        <v>19</v>
      </c>
      <c r="C60" s="129">
        <f t="shared" ref="C60:E60" si="56">C36/C12</f>
        <v>10.028136994390316</v>
      </c>
      <c r="D60" s="130">
        <f t="shared" si="56"/>
        <v>6.7565890903751562</v>
      </c>
      <c r="E60" s="130">
        <f t="shared" si="56"/>
        <v>7.4121746431570106</v>
      </c>
      <c r="F60" s="184">
        <f t="shared" ref="F60:G60" si="57">F36/F12</f>
        <v>8.079265819361817</v>
      </c>
      <c r="G60" s="184">
        <f t="shared" si="57"/>
        <v>8.3333518036238718</v>
      </c>
      <c r="H60" s="314">
        <f t="shared" ref="H60:I60" si="58">H36/H12</f>
        <v>7.0151195176445382</v>
      </c>
      <c r="I60" s="196">
        <f t="shared" si="58"/>
        <v>8.3300273597811216</v>
      </c>
      <c r="K60" s="105">
        <f t="shared" si="46"/>
        <v>0.18743912186090439</v>
      </c>
    </row>
    <row r="61" spans="1:11" ht="20.100000000000001" customHeight="1" x14ac:dyDescent="0.25">
      <c r="A61" s="35"/>
      <c r="B61" t="s">
        <v>13</v>
      </c>
      <c r="C61" s="129">
        <f t="shared" ref="C61:E61" si="59">C37/C13</f>
        <v>2.5565231547833585</v>
      </c>
      <c r="D61" s="130">
        <f t="shared" si="59"/>
        <v>3.3287498623254157</v>
      </c>
      <c r="E61" s="130">
        <f t="shared" si="59"/>
        <v>3.2278217788349703</v>
      </c>
      <c r="F61" s="184">
        <f t="shared" ref="F61:G61" si="60">F37/F13</f>
        <v>3.3963630686523398</v>
      </c>
      <c r="G61" s="184">
        <f t="shared" si="60"/>
        <v>3.9662012137958258</v>
      </c>
      <c r="H61" s="314">
        <f t="shared" ref="H61:I61" si="61">H37/H13</f>
        <v>5.4860148948133372</v>
      </c>
      <c r="I61" s="196">
        <f t="shared" si="61"/>
        <v>7.0638992202222726</v>
      </c>
      <c r="K61" s="105">
        <f t="shared" si="46"/>
        <v>0.28761940236449601</v>
      </c>
    </row>
    <row r="62" spans="1:11" ht="20.100000000000001" customHeight="1" x14ac:dyDescent="0.25">
      <c r="A62" s="35"/>
      <c r="B62" t="s">
        <v>20</v>
      </c>
      <c r="C62" s="129">
        <f t="shared" ref="C62:E62" si="62">C38/C14</f>
        <v>5.3955760221934037</v>
      </c>
      <c r="D62" s="130">
        <f t="shared" si="62"/>
        <v>5.1799325929553977</v>
      </c>
      <c r="E62" s="130">
        <f t="shared" si="62"/>
        <v>4.7635860641355796</v>
      </c>
      <c r="F62" s="184">
        <f t="shared" ref="F62:G62" si="63">F38/F14</f>
        <v>4.945475514244956</v>
      </c>
      <c r="G62" s="184">
        <f t="shared" si="63"/>
        <v>4.481723753518013</v>
      </c>
      <c r="H62" s="314">
        <f t="shared" ref="H62:I62" si="64">H38/H14</f>
        <v>4.4938626151862877</v>
      </c>
      <c r="I62" s="196">
        <f t="shared" si="64"/>
        <v>5.7509925915541027</v>
      </c>
      <c r="K62" s="105">
        <f t="shared" si="46"/>
        <v>0.27974374920130979</v>
      </c>
    </row>
    <row r="63" spans="1:11" ht="20.100000000000001" customHeight="1" x14ac:dyDescent="0.25">
      <c r="A63" s="35"/>
      <c r="B63" t="s">
        <v>103</v>
      </c>
      <c r="C63" s="129">
        <f t="shared" ref="C63:E63" si="65">C39/C15</f>
        <v>5.2504744138606689</v>
      </c>
      <c r="D63" s="130">
        <f t="shared" si="65"/>
        <v>5.4676832997077218</v>
      </c>
      <c r="E63" s="130">
        <f t="shared" si="65"/>
        <v>4.886341132332082</v>
      </c>
      <c r="F63" s="184">
        <f t="shared" ref="F63:G63" si="66">F39/F15</f>
        <v>6.1665357188702048</v>
      </c>
      <c r="G63" s="184">
        <f t="shared" si="66"/>
        <v>6.0691196351111474</v>
      </c>
      <c r="H63" s="314">
        <f t="shared" ref="H63:I63" si="67">H39/H15</f>
        <v>5.1571705687286507</v>
      </c>
      <c r="I63" s="196">
        <f t="shared" si="67"/>
        <v>5.2154946689455581</v>
      </c>
      <c r="K63" s="105">
        <f t="shared" si="46"/>
        <v>1.1309321543593154E-2</v>
      </c>
    </row>
    <row r="64" spans="1:11" ht="20.100000000000001" customHeight="1" x14ac:dyDescent="0.25">
      <c r="A64" s="35"/>
      <c r="B64" t="s">
        <v>9</v>
      </c>
      <c r="C64" s="129">
        <f t="shared" ref="C64:E64" si="68">C40/C16</f>
        <v>4.2926865832174128</v>
      </c>
      <c r="D64" s="130">
        <f t="shared" si="68"/>
        <v>4.3303679938888893</v>
      </c>
      <c r="E64" s="130">
        <f t="shared" si="68"/>
        <v>4.5876927752226218</v>
      </c>
      <c r="F64" s="184">
        <f t="shared" ref="F64:G64" si="69">F40/F16</f>
        <v>4.435768720512459</v>
      </c>
      <c r="G64" s="184">
        <f t="shared" si="69"/>
        <v>3.9297965280126252</v>
      </c>
      <c r="H64" s="314">
        <f t="shared" ref="H64:I64" si="70">H40/H16</f>
        <v>4.5109499253330583</v>
      </c>
      <c r="I64" s="196">
        <f t="shared" si="70"/>
        <v>5.5786617694962715</v>
      </c>
      <c r="K64" s="105">
        <f t="shared" si="46"/>
        <v>0.23669334881485754</v>
      </c>
    </row>
    <row r="65" spans="1:36" ht="20.100000000000001" customHeight="1" x14ac:dyDescent="0.25">
      <c r="A65" s="35"/>
      <c r="B65" t="s">
        <v>12</v>
      </c>
      <c r="C65" s="129">
        <f t="shared" ref="C65:E65" si="71">C41/C17</f>
        <v>3.7556244912717505</v>
      </c>
      <c r="D65" s="130">
        <f t="shared" si="71"/>
        <v>3.7671936249771703</v>
      </c>
      <c r="E65" s="130">
        <f t="shared" si="71"/>
        <v>3.7531063004621421</v>
      </c>
      <c r="F65" s="184">
        <f t="shared" ref="F65:G65" si="72">F41/F17</f>
        <v>3.2271093996566451</v>
      </c>
      <c r="G65" s="184">
        <f t="shared" si="72"/>
        <v>3.0572923623670283</v>
      </c>
      <c r="H65" s="314">
        <f t="shared" ref="H65:I65" si="73">H41/H17</f>
        <v>3.1149474032506856</v>
      </c>
      <c r="I65" s="196">
        <f t="shared" si="73"/>
        <v>3.7426785454023879</v>
      </c>
      <c r="K65" s="105">
        <f t="shared" si="46"/>
        <v>0.20152222843204889</v>
      </c>
    </row>
    <row r="66" spans="1:36" ht="20.100000000000001" customHeight="1" x14ac:dyDescent="0.25">
      <c r="A66" s="35"/>
      <c r="B66" t="s">
        <v>11</v>
      </c>
      <c r="C66" s="129">
        <f t="shared" ref="C66:E66" si="74">C42/C18</f>
        <v>3.4995901302247181</v>
      </c>
      <c r="D66" s="130">
        <f t="shared" si="74"/>
        <v>3.6172306493557351</v>
      </c>
      <c r="E66" s="130">
        <f t="shared" si="74"/>
        <v>3.6593951137034177</v>
      </c>
      <c r="F66" s="184">
        <f t="shared" ref="F66:G66" si="75">F42/F18</f>
        <v>3.8105394511720654</v>
      </c>
      <c r="G66" s="184">
        <f t="shared" si="75"/>
        <v>3.4404899265721021</v>
      </c>
      <c r="H66" s="314">
        <f t="shared" ref="H66:I66" si="76">H42/H18</f>
        <v>3.5800972995860798</v>
      </c>
      <c r="I66" s="196">
        <f t="shared" si="76"/>
        <v>4.1917778612300127</v>
      </c>
      <c r="K66" s="105">
        <f t="shared" si="46"/>
        <v>0.17085584844709489</v>
      </c>
    </row>
    <row r="67" spans="1:36" s="1" customFormat="1" ht="20.100000000000001" customHeight="1" x14ac:dyDescent="0.25">
      <c r="A67" s="35"/>
      <c r="B67" t="s">
        <v>6</v>
      </c>
      <c r="C67" s="129">
        <f t="shared" ref="C67:E67" si="77">C43/C19</f>
        <v>4.7210329562613307</v>
      </c>
      <c r="D67" s="130">
        <f t="shared" si="77"/>
        <v>5.2663768386484637</v>
      </c>
      <c r="E67" s="130">
        <f t="shared" si="77"/>
        <v>5.8535288582290521</v>
      </c>
      <c r="F67" s="184">
        <f t="shared" ref="F67:G67" si="78">F43/F19</f>
        <v>6.0191777275289509</v>
      </c>
      <c r="G67" s="184">
        <f t="shared" si="78"/>
        <v>5.2108803360939211</v>
      </c>
      <c r="H67" s="314">
        <f t="shared" ref="H67:I67" si="79">H43/H19</f>
        <v>5.2994496089818934</v>
      </c>
      <c r="I67" s="196">
        <f t="shared" si="79"/>
        <v>6.1575744924156783</v>
      </c>
      <c r="J67"/>
      <c r="K67" s="105">
        <f t="shared" si="46"/>
        <v>0.16192717107440219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35"/>
      <c r="B68" t="s">
        <v>7</v>
      </c>
      <c r="C68" s="132">
        <f t="shared" ref="C68:E68" si="80">C44/C20</f>
        <v>13.606317179877836</v>
      </c>
      <c r="D68" s="133">
        <f t="shared" si="80"/>
        <v>12.864860068951531</v>
      </c>
      <c r="E68" s="133">
        <f t="shared" si="80"/>
        <v>15.569859982213398</v>
      </c>
      <c r="F68" s="216">
        <f t="shared" ref="F68:G68" si="81">F44/F20</f>
        <v>14.675860440346899</v>
      </c>
      <c r="G68" s="216">
        <f t="shared" si="81"/>
        <v>13.064319030268306</v>
      </c>
      <c r="H68" s="314">
        <f t="shared" ref="H68:I68" si="82">H44/H20</f>
        <v>12.607329984578895</v>
      </c>
      <c r="I68" s="196">
        <f t="shared" si="82"/>
        <v>13.440321903077955</v>
      </c>
      <c r="K68" s="177">
        <f t="shared" si="46"/>
        <v>6.6072032660203506E-2</v>
      </c>
    </row>
    <row r="69" spans="1:36" ht="20.100000000000001" customHeight="1" thickBot="1" x14ac:dyDescent="0.3">
      <c r="A69" s="17" t="s">
        <v>51</v>
      </c>
      <c r="B69" s="18"/>
      <c r="C69" s="134">
        <f t="shared" ref="C69:E69" si="83">C45/C21</f>
        <v>2.2085980084340191</v>
      </c>
      <c r="D69" s="135">
        <f t="shared" si="83"/>
        <v>2.2692122767291418</v>
      </c>
      <c r="E69" s="135">
        <f t="shared" si="83"/>
        <v>2.3654983434630283</v>
      </c>
      <c r="F69" s="212">
        <f>F45/F21</f>
        <v>2.3973610213282766</v>
      </c>
      <c r="G69" s="212">
        <f t="shared" ref="G69" si="84">G45/G21</f>
        <v>1.998642762159057</v>
      </c>
      <c r="H69" s="315">
        <f>H45/H21</f>
        <v>1.9529290612670061</v>
      </c>
      <c r="I69" s="197">
        <f t="shared" ref="I69" si="85">I45/I21</f>
        <v>2.5331973556869745</v>
      </c>
      <c r="K69" s="34">
        <f t="shared" si="46"/>
        <v>0.29712717472876687</v>
      </c>
    </row>
    <row r="70" spans="1:36" ht="20.100000000000001" customHeight="1" x14ac:dyDescent="0.25">
      <c r="A70" s="35"/>
      <c r="B70" t="s">
        <v>4</v>
      </c>
      <c r="C70" s="129">
        <f t="shared" ref="C70:E70" si="86">C46/C22</f>
        <v>1.4910810630699185</v>
      </c>
      <c r="D70" s="130">
        <f t="shared" si="86"/>
        <v>1.4135917107149236</v>
      </c>
      <c r="E70" s="130">
        <f t="shared" si="86"/>
        <v>1.2007240014259053</v>
      </c>
      <c r="F70" s="184">
        <f t="shared" ref="F70:G70" si="87">F46/F22</f>
        <v>1.162595999805043</v>
      </c>
      <c r="G70" s="184">
        <f t="shared" si="87"/>
        <v>1.1063212459997958</v>
      </c>
      <c r="H70" s="314">
        <f t="shared" ref="H70:I70" si="88">H46/H22</f>
        <v>1.162115508041881</v>
      </c>
      <c r="I70" s="196">
        <f t="shared" si="88"/>
        <v>1.3906408118788482</v>
      </c>
      <c r="K70" s="57">
        <f t="shared" si="46"/>
        <v>0.19664594634144705</v>
      </c>
    </row>
    <row r="71" spans="1:36" ht="20.100000000000001" customHeight="1" thickBot="1" x14ac:dyDescent="0.3">
      <c r="A71" s="35"/>
      <c r="B71" t="s">
        <v>3</v>
      </c>
      <c r="C71" s="132">
        <f t="shared" ref="C71:E71" si="89">C47/C23</f>
        <v>2.2237639411775687</v>
      </c>
      <c r="D71" s="130">
        <f t="shared" si="89"/>
        <v>2.2871652759455343</v>
      </c>
      <c r="E71" s="130">
        <f t="shared" si="89"/>
        <v>2.4025873563910549</v>
      </c>
      <c r="F71" s="216">
        <f t="shared" ref="F71:G71" si="90">F47/F23</f>
        <v>2.4666481712560224</v>
      </c>
      <c r="G71" s="216">
        <f t="shared" si="90"/>
        <v>2.0549909413064369</v>
      </c>
      <c r="H71" s="314">
        <f t="shared" ref="H71:I71" si="91">H47/H23</f>
        <v>2.0110852391988905</v>
      </c>
      <c r="I71" s="196">
        <f t="shared" si="91"/>
        <v>2.6078761166736122</v>
      </c>
      <c r="K71" s="177">
        <f t="shared" si="46"/>
        <v>0.29675066269814177</v>
      </c>
    </row>
    <row r="72" spans="1:36" ht="20.100000000000001" customHeight="1" thickBot="1" x14ac:dyDescent="0.3">
      <c r="A72" s="87" t="s">
        <v>5</v>
      </c>
      <c r="B72" s="111"/>
      <c r="C72" s="136">
        <f t="shared" ref="C72:E72" si="92">C48/C24</f>
        <v>3.2970969843703326</v>
      </c>
      <c r="D72" s="137">
        <f t="shared" si="92"/>
        <v>3.476167647680859</v>
      </c>
      <c r="E72" s="137">
        <f t="shared" si="92"/>
        <v>3.6948644296680007</v>
      </c>
      <c r="F72" s="137">
        <f t="shared" ref="F72:G72" si="93">F48/F24</f>
        <v>3.7801524472054533</v>
      </c>
      <c r="G72" s="137">
        <f t="shared" si="93"/>
        <v>3.2487717861701064</v>
      </c>
      <c r="H72" s="258">
        <f t="shared" ref="H72:I72" si="94">H48/H24</f>
        <v>3.3265729718678316</v>
      </c>
      <c r="I72" s="198">
        <f t="shared" si="94"/>
        <v>4.018478531530004</v>
      </c>
      <c r="K72" s="138">
        <f t="shared" si="46"/>
        <v>0.20799350127397792</v>
      </c>
    </row>
    <row r="74" spans="1:36" ht="15.75" x14ac:dyDescent="0.25">
      <c r="A74" s="110" t="s">
        <v>44</v>
      </c>
    </row>
  </sheetData>
  <mergeCells count="41">
    <mergeCell ref="S29:T29"/>
    <mergeCell ref="E29:E30"/>
    <mergeCell ref="K29:K30"/>
    <mergeCell ref="L29:L30"/>
    <mergeCell ref="M29:M30"/>
    <mergeCell ref="H29:H30"/>
    <mergeCell ref="P29:P30"/>
    <mergeCell ref="F29:F30"/>
    <mergeCell ref="N29:N30"/>
    <mergeCell ref="I29:I30"/>
    <mergeCell ref="Q29:Q30"/>
    <mergeCell ref="O29:O30"/>
    <mergeCell ref="G29:G30"/>
    <mergeCell ref="D5:D6"/>
    <mergeCell ref="E5:E6"/>
    <mergeCell ref="S5:T5"/>
    <mergeCell ref="K5:K6"/>
    <mergeCell ref="L5:L6"/>
    <mergeCell ref="M5:M6"/>
    <mergeCell ref="H5:H6"/>
    <mergeCell ref="P5:P6"/>
    <mergeCell ref="F5:F6"/>
    <mergeCell ref="N5:N6"/>
    <mergeCell ref="I5:I6"/>
    <mergeCell ref="Q5:Q6"/>
    <mergeCell ref="O5:O6"/>
    <mergeCell ref="G5:G6"/>
    <mergeCell ref="A53:B54"/>
    <mergeCell ref="A29:B30"/>
    <mergeCell ref="C29:C30"/>
    <mergeCell ref="A5:B6"/>
    <mergeCell ref="C5:C6"/>
    <mergeCell ref="K53:K54"/>
    <mergeCell ref="C53:C54"/>
    <mergeCell ref="D53:D54"/>
    <mergeCell ref="E53:E54"/>
    <mergeCell ref="D29:D30"/>
    <mergeCell ref="H53:H54"/>
    <mergeCell ref="F53:F54"/>
    <mergeCell ref="I53:I54"/>
    <mergeCell ref="G53:G54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8:P23 Q7:Q24 S7:T24 H55:K71" evalError="1"/>
    <ignoredError sqref="H7:I7" formulaRang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65A44A2A-7C64-461D-ADBA-651119CD9049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  <x14:conditionalFormatting xmlns:xm="http://schemas.microsoft.com/office/excel/2006/main">
          <x14:cfRule type="iconSet" priority="2" id="{A8546C0F-1DCA-4317-B9D3-03C14802AE0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945DB4B1-A21C-465E-BFD8-8838D0A5D0F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J74"/>
  <sheetViews>
    <sheetView showGridLines="0" topLeftCell="A4" workbookViewId="0">
      <selection activeCell="B63" sqref="B63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9" width="11.14062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20" x14ac:dyDescent="0.25">
      <c r="A1" s="1" t="s">
        <v>64</v>
      </c>
    </row>
    <row r="2" spans="1:20" x14ac:dyDescent="0.25">
      <c r="A2" s="1"/>
    </row>
    <row r="3" spans="1:20" x14ac:dyDescent="0.25">
      <c r="A3" s="1" t="s">
        <v>29</v>
      </c>
      <c r="K3" s="1" t="s">
        <v>31</v>
      </c>
      <c r="S3" s="1" t="str">
        <f>'2'!R3</f>
        <v>VARIAÇÃO (JAN.-DEZ)</v>
      </c>
    </row>
    <row r="4" spans="1:20" ht="15.75" thickBot="1" x14ac:dyDescent="0.3"/>
    <row r="5" spans="1:20" ht="24" customHeight="1" x14ac:dyDescent="0.25">
      <c r="A5" s="378" t="s">
        <v>41</v>
      </c>
      <c r="B5" s="394"/>
      <c r="C5" s="380">
        <v>2016</v>
      </c>
      <c r="D5" s="382">
        <v>2017</v>
      </c>
      <c r="E5" s="382">
        <v>2018</v>
      </c>
      <c r="F5" s="382">
        <v>2019</v>
      </c>
      <c r="G5" s="382">
        <v>2020</v>
      </c>
      <c r="H5" s="382">
        <v>2021</v>
      </c>
      <c r="I5" s="386">
        <v>2022</v>
      </c>
      <c r="K5" s="388">
        <v>2016</v>
      </c>
      <c r="L5" s="382">
        <v>2017</v>
      </c>
      <c r="M5" s="382">
        <v>2018</v>
      </c>
      <c r="N5" s="382">
        <v>2019</v>
      </c>
      <c r="O5" s="382">
        <v>2020</v>
      </c>
      <c r="P5" s="382">
        <v>2021</v>
      </c>
      <c r="Q5" s="386">
        <v>2022</v>
      </c>
      <c r="S5" s="391" t="s">
        <v>100</v>
      </c>
      <c r="T5" s="392"/>
    </row>
    <row r="6" spans="1:20" ht="20.25" customHeight="1" thickBot="1" x14ac:dyDescent="0.3">
      <c r="A6" s="395"/>
      <c r="B6" s="396"/>
      <c r="C6" s="393"/>
      <c r="D6" s="390"/>
      <c r="E6" s="390"/>
      <c r="F6" s="383"/>
      <c r="G6" s="390"/>
      <c r="H6" s="383"/>
      <c r="I6" s="387"/>
      <c r="K6" s="397"/>
      <c r="L6" s="390"/>
      <c r="M6" s="390"/>
      <c r="N6" s="390"/>
      <c r="O6" s="390"/>
      <c r="P6" s="390"/>
      <c r="Q6" s="402"/>
      <c r="S6" s="102">
        <v>2020</v>
      </c>
      <c r="T6" s="88" t="s">
        <v>43</v>
      </c>
    </row>
    <row r="7" spans="1:20" ht="20.100000000000001" customHeight="1" thickBot="1" x14ac:dyDescent="0.3">
      <c r="A7" s="15" t="s">
        <v>2</v>
      </c>
      <c r="B7" s="16"/>
      <c r="C7" s="20">
        <f>SUM(C8:C20)</f>
        <v>84199496</v>
      </c>
      <c r="D7" s="21">
        <f>SUM(D8:D20)</f>
        <v>84658404</v>
      </c>
      <c r="E7" s="21">
        <f>SUM(E8:E20)</f>
        <v>86072206</v>
      </c>
      <c r="F7" s="21">
        <f t="shared" ref="F7:I7" si="0">SUM(F8:F20)</f>
        <v>90836837</v>
      </c>
      <c r="G7" s="21">
        <f t="shared" si="0"/>
        <v>94537479</v>
      </c>
      <c r="H7" s="21">
        <f t="shared" si="0"/>
        <v>100200658</v>
      </c>
      <c r="I7" s="316">
        <f t="shared" si="0"/>
        <v>94885752</v>
      </c>
      <c r="K7" s="78">
        <f t="shared" ref="K7:Q7" si="1">C7/C24</f>
        <v>0.45932644610482432</v>
      </c>
      <c r="L7" s="27">
        <f t="shared" si="1"/>
        <v>0.45226782211217958</v>
      </c>
      <c r="M7" s="27">
        <f t="shared" si="1"/>
        <v>0.47104805028867003</v>
      </c>
      <c r="N7" s="27">
        <f t="shared" si="1"/>
        <v>0.48037826801136296</v>
      </c>
      <c r="O7" s="27">
        <f t="shared" si="1"/>
        <v>0.46672871154528539</v>
      </c>
      <c r="P7" s="19">
        <f t="shared" si="1"/>
        <v>0.47914477713865128</v>
      </c>
      <c r="Q7" s="28">
        <f t="shared" si="1"/>
        <v>0.48483691898439035</v>
      </c>
      <c r="S7" s="113">
        <f t="shared" ref="S7:S24" si="2">(I7-H7)/H7</f>
        <v>-5.3042625728066575E-2</v>
      </c>
      <c r="T7" s="112">
        <f>(Q7-P7)*100</f>
        <v>0.56921418457390738</v>
      </c>
    </row>
    <row r="8" spans="1:20" ht="20.100000000000001" customHeight="1" x14ac:dyDescent="0.25">
      <c r="A8" s="35"/>
      <c r="B8" t="s">
        <v>10</v>
      </c>
      <c r="C8" s="22">
        <v>13923523</v>
      </c>
      <c r="D8" s="49">
        <v>14250667</v>
      </c>
      <c r="E8" s="49">
        <v>14740881</v>
      </c>
      <c r="F8" s="23">
        <v>15427095</v>
      </c>
      <c r="G8" s="226">
        <v>16506960</v>
      </c>
      <c r="H8" s="226">
        <v>16926773</v>
      </c>
      <c r="I8" s="180">
        <v>16102916</v>
      </c>
      <c r="K8" s="106">
        <f t="shared" ref="K8:K20" si="3">C8/$C$7</f>
        <v>0.16536349576249246</v>
      </c>
      <c r="L8" s="29">
        <f t="shared" ref="L8:L20" si="4">D8/$D$7</f>
        <v>0.16833139212026724</v>
      </c>
      <c r="M8" s="29">
        <f t="shared" ref="M8:M20" si="5">E8/$E$7</f>
        <v>0.17126180081872189</v>
      </c>
      <c r="N8" s="51">
        <f t="shared" ref="N8:N20" si="6">F8/$F$7</f>
        <v>0.16983302710110876</v>
      </c>
      <c r="O8" s="51">
        <f>G8/$G$7</f>
        <v>0.17460757547808103</v>
      </c>
      <c r="P8" s="51">
        <f t="shared" ref="P8:P20" si="7">H8/$H$7</f>
        <v>0.16892876092689929</v>
      </c>
      <c r="Q8" s="30">
        <f t="shared" ref="Q8:Q20" si="8">I8/$I$7</f>
        <v>0.16970847214237181</v>
      </c>
      <c r="S8" s="114">
        <f t="shared" si="2"/>
        <v>-4.8671828942232521E-2</v>
      </c>
      <c r="T8" s="115">
        <f t="shared" ref="T8:T24" si="9">(Q8-P8)*100</f>
        <v>7.7971121547251721E-2</v>
      </c>
    </row>
    <row r="9" spans="1:20" ht="20.100000000000001" customHeight="1" x14ac:dyDescent="0.25">
      <c r="A9" s="35"/>
      <c r="B9" t="s">
        <v>21</v>
      </c>
      <c r="C9" s="22">
        <v>174272</v>
      </c>
      <c r="D9" s="49">
        <v>210679</v>
      </c>
      <c r="E9" s="49">
        <v>127287</v>
      </c>
      <c r="F9" s="23">
        <v>120389</v>
      </c>
      <c r="G9" s="226">
        <v>121021</v>
      </c>
      <c r="H9" s="226">
        <v>141038</v>
      </c>
      <c r="I9" s="180">
        <v>125415</v>
      </c>
      <c r="K9" s="106">
        <f t="shared" si="3"/>
        <v>2.069751106348665E-3</v>
      </c>
      <c r="L9" s="29">
        <f t="shared" si="4"/>
        <v>2.4885775073198876E-3</v>
      </c>
      <c r="M9" s="29">
        <f t="shared" si="5"/>
        <v>1.47883975461254E-3</v>
      </c>
      <c r="N9" s="51">
        <f t="shared" si="6"/>
        <v>1.3253323648862851E-3</v>
      </c>
      <c r="O9" s="51">
        <f t="shared" ref="O9:O20" si="10">G9/$G$7</f>
        <v>1.2801377959317066E-3</v>
      </c>
      <c r="P9" s="51">
        <f t="shared" si="7"/>
        <v>1.4075556270299143E-3</v>
      </c>
      <c r="Q9" s="30">
        <f t="shared" si="8"/>
        <v>1.3217474421238712E-3</v>
      </c>
      <c r="S9" s="114">
        <f t="shared" si="2"/>
        <v>-0.11077156511011217</v>
      </c>
      <c r="T9" s="115">
        <f t="shared" si="9"/>
        <v>-8.5808184906043111E-3</v>
      </c>
    </row>
    <row r="10" spans="1:20" ht="20.100000000000001" customHeight="1" x14ac:dyDescent="0.25">
      <c r="A10" s="35"/>
      <c r="B10" t="s">
        <v>15</v>
      </c>
      <c r="C10" s="22">
        <v>8286318</v>
      </c>
      <c r="D10" s="49">
        <v>9244831</v>
      </c>
      <c r="E10" s="49">
        <v>9042959</v>
      </c>
      <c r="F10" s="23">
        <v>8373889</v>
      </c>
      <c r="G10" s="226">
        <v>9732336</v>
      </c>
      <c r="H10" s="226">
        <v>11155635</v>
      </c>
      <c r="I10" s="180">
        <v>11065454</v>
      </c>
      <c r="K10" s="106">
        <f t="shared" si="3"/>
        <v>9.8412916865915676E-2</v>
      </c>
      <c r="L10" s="29">
        <f t="shared" si="4"/>
        <v>0.10920157436466674</v>
      </c>
      <c r="M10" s="29">
        <f t="shared" si="5"/>
        <v>0.10506247510375184</v>
      </c>
      <c r="N10" s="51">
        <f t="shared" si="6"/>
        <v>9.2186047825509376E-2</v>
      </c>
      <c r="O10" s="51">
        <f t="shared" si="10"/>
        <v>0.10294685349077269</v>
      </c>
      <c r="P10" s="51">
        <f t="shared" si="7"/>
        <v>0.11133295152612671</v>
      </c>
      <c r="Q10" s="30">
        <f t="shared" si="8"/>
        <v>0.11661871004616162</v>
      </c>
      <c r="S10" s="114">
        <f t="shared" si="2"/>
        <v>-8.0838966136844749E-3</v>
      </c>
      <c r="T10" s="115">
        <f t="shared" si="9"/>
        <v>0.52857585200349055</v>
      </c>
    </row>
    <row r="11" spans="1:20" ht="20.100000000000001" customHeight="1" x14ac:dyDescent="0.25">
      <c r="A11" s="35"/>
      <c r="B11" t="s">
        <v>8</v>
      </c>
      <c r="C11" s="22">
        <v>68843</v>
      </c>
      <c r="D11" s="49">
        <v>42685</v>
      </c>
      <c r="E11" s="49">
        <v>135956</v>
      </c>
      <c r="F11" s="23">
        <v>183998</v>
      </c>
      <c r="G11" s="226">
        <v>53281</v>
      </c>
      <c r="H11" s="226">
        <v>103609</v>
      </c>
      <c r="I11" s="180">
        <v>106760</v>
      </c>
      <c r="K11" s="106">
        <f t="shared" si="3"/>
        <v>8.1761772065714027E-4</v>
      </c>
      <c r="L11" s="29">
        <f t="shared" si="4"/>
        <v>5.042027487312423E-4</v>
      </c>
      <c r="M11" s="29">
        <f t="shared" si="5"/>
        <v>1.579557517092103E-3</v>
      </c>
      <c r="N11" s="51">
        <f t="shared" si="6"/>
        <v>2.025587923102166E-3</v>
      </c>
      <c r="O11" s="51">
        <f t="shared" si="10"/>
        <v>5.6359658162663724E-4</v>
      </c>
      <c r="P11" s="51">
        <f t="shared" si="7"/>
        <v>1.0340151658485117E-3</v>
      </c>
      <c r="Q11" s="30">
        <f t="shared" si="8"/>
        <v>1.1251425819969261E-3</v>
      </c>
      <c r="S11" s="114">
        <f t="shared" si="2"/>
        <v>3.0412415909814784E-2</v>
      </c>
      <c r="T11" s="115">
        <f t="shared" si="9"/>
        <v>9.1127416148414422E-3</v>
      </c>
    </row>
    <row r="12" spans="1:20" ht="20.100000000000001" customHeight="1" x14ac:dyDescent="0.25">
      <c r="A12" s="35"/>
      <c r="B12" t="s">
        <v>19</v>
      </c>
      <c r="C12" s="22">
        <v>12210</v>
      </c>
      <c r="D12" s="49">
        <v>14609</v>
      </c>
      <c r="E12" s="49">
        <v>13775</v>
      </c>
      <c r="F12" s="23">
        <v>9955</v>
      </c>
      <c r="G12" s="226">
        <v>9151</v>
      </c>
      <c r="H12" s="226">
        <v>11208</v>
      </c>
      <c r="I12" s="180">
        <v>9149</v>
      </c>
      <c r="K12" s="106">
        <f t="shared" si="3"/>
        <v>1.450127444943376E-4</v>
      </c>
      <c r="L12" s="29">
        <f t="shared" si="4"/>
        <v>1.7256408471862995E-4</v>
      </c>
      <c r="M12" s="29">
        <f t="shared" si="5"/>
        <v>1.6004004823578008E-4</v>
      </c>
      <c r="N12" s="51">
        <f t="shared" si="6"/>
        <v>1.0959210303634857E-4</v>
      </c>
      <c r="O12" s="51">
        <f t="shared" si="10"/>
        <v>9.6797588605044142E-5</v>
      </c>
      <c r="P12" s="51">
        <f t="shared" si="7"/>
        <v>1.1185555288469264E-4</v>
      </c>
      <c r="Q12" s="30">
        <f t="shared" si="8"/>
        <v>9.6421220332426732E-5</v>
      </c>
      <c r="S12" s="114">
        <f t="shared" si="2"/>
        <v>-0.18370806566738043</v>
      </c>
      <c r="T12" s="115">
        <f t="shared" si="9"/>
        <v>-1.5434332552265906E-3</v>
      </c>
    </row>
    <row r="13" spans="1:20" ht="20.100000000000001" customHeight="1" x14ac:dyDescent="0.25">
      <c r="A13" s="35"/>
      <c r="B13" t="s">
        <v>13</v>
      </c>
      <c r="C13" s="22">
        <v>1041669</v>
      </c>
      <c r="D13" s="49">
        <v>717548</v>
      </c>
      <c r="E13" s="49">
        <v>967173</v>
      </c>
      <c r="F13" s="23">
        <v>806154</v>
      </c>
      <c r="G13" s="226">
        <v>478640</v>
      </c>
      <c r="H13" s="226">
        <v>349735</v>
      </c>
      <c r="I13" s="180">
        <v>312012</v>
      </c>
      <c r="K13" s="106">
        <f t="shared" si="3"/>
        <v>1.2371439848048497E-2</v>
      </c>
      <c r="L13" s="29">
        <f t="shared" si="4"/>
        <v>8.4758035362915655E-3</v>
      </c>
      <c r="M13" s="29">
        <f t="shared" si="5"/>
        <v>1.123676323574186E-2</v>
      </c>
      <c r="N13" s="51">
        <f t="shared" si="6"/>
        <v>8.8747475872591203E-3</v>
      </c>
      <c r="O13" s="51">
        <f t="shared" si="10"/>
        <v>5.0629655567608267E-3</v>
      </c>
      <c r="P13" s="51">
        <f t="shared" si="7"/>
        <v>3.4903463408393984E-3</v>
      </c>
      <c r="Q13" s="30">
        <f t="shared" si="8"/>
        <v>3.2882913759275469E-3</v>
      </c>
      <c r="S13" s="114">
        <f t="shared" si="2"/>
        <v>-0.10786166669049423</v>
      </c>
      <c r="T13" s="115">
        <f t="shared" si="9"/>
        <v>-2.0205496491185151E-2</v>
      </c>
    </row>
    <row r="14" spans="1:20" ht="20.100000000000001" customHeight="1" x14ac:dyDescent="0.25">
      <c r="A14" s="35"/>
      <c r="B14" t="s">
        <v>20</v>
      </c>
      <c r="C14" s="22">
        <v>3608437</v>
      </c>
      <c r="D14" s="49">
        <v>4385682</v>
      </c>
      <c r="E14" s="49">
        <v>4504040</v>
      </c>
      <c r="F14" s="23">
        <v>4397788</v>
      </c>
      <c r="G14" s="226">
        <v>4263106</v>
      </c>
      <c r="H14" s="226">
        <v>4333103</v>
      </c>
      <c r="I14" s="180">
        <v>4292717</v>
      </c>
      <c r="K14" s="106">
        <f t="shared" si="3"/>
        <v>4.2855802842335304E-2</v>
      </c>
      <c r="L14" s="29">
        <f t="shared" si="4"/>
        <v>5.1804449325550714E-2</v>
      </c>
      <c r="M14" s="29">
        <f t="shared" si="5"/>
        <v>5.2328622784456109E-2</v>
      </c>
      <c r="N14" s="51">
        <f t="shared" si="6"/>
        <v>4.8414147225315653E-2</v>
      </c>
      <c r="O14" s="51">
        <f t="shared" si="10"/>
        <v>4.5094348242563143E-2</v>
      </c>
      <c r="P14" s="51">
        <f t="shared" si="7"/>
        <v>4.324425693891152E-2</v>
      </c>
      <c r="Q14" s="30">
        <f t="shared" si="8"/>
        <v>4.5240901921713178E-2</v>
      </c>
      <c r="S14" s="114">
        <f t="shared" si="2"/>
        <v>-9.3203415658478454E-3</v>
      </c>
      <c r="T14" s="115">
        <f t="shared" si="9"/>
        <v>0.19966449828016583</v>
      </c>
    </row>
    <row r="15" spans="1:20" ht="20.100000000000001" customHeight="1" x14ac:dyDescent="0.25">
      <c r="A15" s="35"/>
      <c r="B15" t="s">
        <v>103</v>
      </c>
      <c r="C15" s="22">
        <v>255998</v>
      </c>
      <c r="D15" s="49">
        <v>249482</v>
      </c>
      <c r="E15" s="49">
        <v>246420</v>
      </c>
      <c r="F15" s="23">
        <v>310525</v>
      </c>
      <c r="G15" s="226">
        <v>400100</v>
      </c>
      <c r="H15" s="226">
        <v>609165</v>
      </c>
      <c r="I15" s="180">
        <v>694773</v>
      </c>
      <c r="K15" s="106">
        <f t="shared" si="3"/>
        <v>3.0403744934530247E-3</v>
      </c>
      <c r="L15" s="29">
        <f t="shared" si="4"/>
        <v>2.9469253873484315E-3</v>
      </c>
      <c r="M15" s="29">
        <f t="shared" si="5"/>
        <v>2.8629450951913561E-3</v>
      </c>
      <c r="N15" s="51">
        <f t="shared" si="6"/>
        <v>3.4184919935069955E-3</v>
      </c>
      <c r="O15" s="51">
        <f t="shared" si="10"/>
        <v>4.2321839362778014E-3</v>
      </c>
      <c r="P15" s="51">
        <f t="shared" si="7"/>
        <v>6.0794510950217514E-3</v>
      </c>
      <c r="Q15" s="30">
        <f t="shared" si="8"/>
        <v>7.3222057617249002E-3</v>
      </c>
      <c r="S15" s="114">
        <f t="shared" si="2"/>
        <v>0.14053335303242964</v>
      </c>
      <c r="T15" s="115">
        <f t="shared" si="9"/>
        <v>0.12427546667031489</v>
      </c>
    </row>
    <row r="16" spans="1:20" ht="20.100000000000001" customHeight="1" x14ac:dyDescent="0.25">
      <c r="A16" s="35"/>
      <c r="B16" t="s">
        <v>9</v>
      </c>
      <c r="C16" s="22">
        <v>2984288</v>
      </c>
      <c r="D16" s="49">
        <v>3836769</v>
      </c>
      <c r="E16" s="49">
        <v>4461888</v>
      </c>
      <c r="F16" s="23">
        <v>4418303</v>
      </c>
      <c r="G16" s="226">
        <v>4329174</v>
      </c>
      <c r="H16" s="226">
        <v>4501098</v>
      </c>
      <c r="I16" s="180">
        <v>4173983</v>
      </c>
      <c r="K16" s="106">
        <f t="shared" si="3"/>
        <v>3.5443062509542815E-2</v>
      </c>
      <c r="L16" s="29">
        <f t="shared" si="4"/>
        <v>4.5320592152906639E-2</v>
      </c>
      <c r="M16" s="29">
        <f t="shared" si="5"/>
        <v>5.1838894427778462E-2</v>
      </c>
      <c r="N16" s="51">
        <f t="shared" si="6"/>
        <v>4.8639991724943044E-2</v>
      </c>
      <c r="O16" s="51">
        <f t="shared" si="10"/>
        <v>4.57932033495414E-2</v>
      </c>
      <c r="P16" s="51">
        <f t="shared" si="7"/>
        <v>4.4920842735384034E-2</v>
      </c>
      <c r="Q16" s="30">
        <f t="shared" si="8"/>
        <v>4.398956547237988E-2</v>
      </c>
      <c r="S16" s="114">
        <f t="shared" si="2"/>
        <v>-7.2674489646748414E-2</v>
      </c>
      <c r="T16" s="115">
        <f t="shared" si="9"/>
        <v>-9.3127726300415437E-2</v>
      </c>
    </row>
    <row r="17" spans="1:20" ht="20.25" customHeight="1" x14ac:dyDescent="0.25">
      <c r="A17" s="35"/>
      <c r="B17" t="s">
        <v>12</v>
      </c>
      <c r="C17" s="22">
        <v>3400350</v>
      </c>
      <c r="D17" s="49">
        <v>3567078</v>
      </c>
      <c r="E17" s="49">
        <v>3607751</v>
      </c>
      <c r="F17" s="23">
        <v>6477525</v>
      </c>
      <c r="G17" s="226">
        <v>6887825</v>
      </c>
      <c r="H17" s="226">
        <v>6921486</v>
      </c>
      <c r="I17" s="180">
        <v>6181235</v>
      </c>
      <c r="K17" s="106">
        <f t="shared" si="3"/>
        <v>4.0384446006660184E-2</v>
      </c>
      <c r="L17" s="29">
        <f t="shared" si="4"/>
        <v>4.2134954493118014E-2</v>
      </c>
      <c r="M17" s="29">
        <f t="shared" si="5"/>
        <v>4.1915400657908081E-2</v>
      </c>
      <c r="N17" s="51">
        <f t="shared" si="6"/>
        <v>7.1309451252689476E-2</v>
      </c>
      <c r="O17" s="51">
        <f t="shared" si="10"/>
        <v>7.2858141266914894E-2</v>
      </c>
      <c r="P17" s="51">
        <f t="shared" si="7"/>
        <v>6.907625297231082E-2</v>
      </c>
      <c r="Q17" s="30">
        <f t="shared" si="8"/>
        <v>6.5143974408296834E-2</v>
      </c>
      <c r="S17" s="114">
        <f t="shared" si="2"/>
        <v>-0.10694972149044295</v>
      </c>
      <c r="T17" s="115">
        <f t="shared" si="9"/>
        <v>-0.39322785640139857</v>
      </c>
    </row>
    <row r="18" spans="1:20" ht="20.100000000000001" customHeight="1" x14ac:dyDescent="0.25">
      <c r="A18" s="35"/>
      <c r="B18" t="s">
        <v>11</v>
      </c>
      <c r="C18" s="22">
        <v>12390972</v>
      </c>
      <c r="D18" s="49">
        <v>13197036</v>
      </c>
      <c r="E18" s="49">
        <v>15907244</v>
      </c>
      <c r="F18" s="23">
        <v>17610905</v>
      </c>
      <c r="G18" s="226">
        <v>19064159</v>
      </c>
      <c r="H18" s="226">
        <v>20499399</v>
      </c>
      <c r="I18" s="180">
        <v>18972823</v>
      </c>
      <c r="K18" s="106">
        <f t="shared" si="3"/>
        <v>0.14716206852354555</v>
      </c>
      <c r="L18" s="29">
        <f t="shared" si="4"/>
        <v>0.15588571691004238</v>
      </c>
      <c r="M18" s="29">
        <f t="shared" si="5"/>
        <v>0.18481278381548627</v>
      </c>
      <c r="N18" s="51">
        <f t="shared" si="6"/>
        <v>0.19387404473363598</v>
      </c>
      <c r="O18" s="51">
        <f t="shared" si="10"/>
        <v>0.20165715440751281</v>
      </c>
      <c r="P18" s="51">
        <f t="shared" si="7"/>
        <v>0.2045834768869482</v>
      </c>
      <c r="Q18" s="30">
        <f t="shared" si="8"/>
        <v>0.19995439357428499</v>
      </c>
      <c r="S18" s="114">
        <f t="shared" si="2"/>
        <v>-7.4469305173288244E-2</v>
      </c>
      <c r="T18" s="115">
        <f t="shared" si="9"/>
        <v>-0.46290833126632069</v>
      </c>
    </row>
    <row r="19" spans="1:20" ht="20.100000000000001" customHeight="1" x14ac:dyDescent="0.25">
      <c r="A19" s="35"/>
      <c r="B19" t="s">
        <v>6</v>
      </c>
      <c r="C19" s="22">
        <v>37960402</v>
      </c>
      <c r="D19" s="49">
        <v>34839265</v>
      </c>
      <c r="E19" s="49">
        <v>32218645</v>
      </c>
      <c r="F19" s="23">
        <v>32597081</v>
      </c>
      <c r="G19" s="226">
        <v>32595947</v>
      </c>
      <c r="H19" s="226">
        <v>34533909</v>
      </c>
      <c r="I19" s="180">
        <v>32712295</v>
      </c>
      <c r="K19" s="106">
        <f t="shared" si="3"/>
        <v>0.45083882687373805</v>
      </c>
      <c r="L19" s="29">
        <f t="shared" si="4"/>
        <v>0.41152754308952011</v>
      </c>
      <c r="M19" s="29">
        <f t="shared" si="5"/>
        <v>0.37432112521898186</v>
      </c>
      <c r="N19" s="51">
        <f t="shared" si="6"/>
        <v>0.35885310493583128</v>
      </c>
      <c r="O19" s="51">
        <f t="shared" si="10"/>
        <v>0.34479390972547513</v>
      </c>
      <c r="P19" s="51">
        <f t="shared" si="7"/>
        <v>0.34464752716494135</v>
      </c>
      <c r="Q19" s="30">
        <f t="shared" si="8"/>
        <v>0.34475455282264084</v>
      </c>
      <c r="S19" s="114">
        <f t="shared" si="2"/>
        <v>-5.2748560842040791E-2</v>
      </c>
      <c r="T19" s="115">
        <f t="shared" si="9"/>
        <v>1.070256576994888E-2</v>
      </c>
    </row>
    <row r="20" spans="1:20" ht="20.100000000000001" customHeight="1" thickBot="1" x14ac:dyDescent="0.3">
      <c r="A20" s="35"/>
      <c r="B20" t="s">
        <v>7</v>
      </c>
      <c r="C20" s="45">
        <v>92214</v>
      </c>
      <c r="D20" s="58">
        <v>102073</v>
      </c>
      <c r="E20" s="58">
        <v>98187</v>
      </c>
      <c r="F20" s="23">
        <v>103230</v>
      </c>
      <c r="G20" s="226">
        <v>95779</v>
      </c>
      <c r="H20" s="226">
        <v>114500</v>
      </c>
      <c r="I20" s="180">
        <v>136220</v>
      </c>
      <c r="K20" s="106">
        <f t="shared" si="3"/>
        <v>1.095184702768292E-3</v>
      </c>
      <c r="L20" s="29">
        <f t="shared" si="4"/>
        <v>1.2057042795184279E-3</v>
      </c>
      <c r="M20" s="29">
        <f t="shared" si="5"/>
        <v>1.1407515220418539E-3</v>
      </c>
      <c r="N20" s="51">
        <f t="shared" si="6"/>
        <v>1.1364332291755161E-3</v>
      </c>
      <c r="O20" s="51">
        <f t="shared" si="10"/>
        <v>1.0131325799368947E-3</v>
      </c>
      <c r="P20" s="51">
        <f t="shared" si="7"/>
        <v>1.1427070668537924E-3</v>
      </c>
      <c r="Q20" s="30">
        <f t="shared" si="8"/>
        <v>1.43562123004516E-3</v>
      </c>
      <c r="S20" s="116">
        <f t="shared" si="2"/>
        <v>0.18969432314410481</v>
      </c>
      <c r="T20" s="117">
        <f t="shared" si="9"/>
        <v>2.9291416319136756E-2</v>
      </c>
    </row>
    <row r="21" spans="1:20" ht="20.100000000000001" customHeight="1" thickBot="1" x14ac:dyDescent="0.3">
      <c r="A21" s="17" t="s">
        <v>51</v>
      </c>
      <c r="B21" s="18"/>
      <c r="C21" s="24">
        <f>C22+C23</f>
        <v>99111299</v>
      </c>
      <c r="D21" s="50">
        <f>D22+D23</f>
        <v>102528037</v>
      </c>
      <c r="E21" s="50">
        <f>E22+E23</f>
        <v>96652690</v>
      </c>
      <c r="F21" s="25">
        <f>F22+F23</f>
        <v>98257556</v>
      </c>
      <c r="G21" s="25">
        <f>G22+G23</f>
        <v>108015903</v>
      </c>
      <c r="H21" s="312">
        <f t="shared" ref="H21:I21" si="11">H22+H23</f>
        <v>108923312</v>
      </c>
      <c r="I21" s="179">
        <f t="shared" si="11"/>
        <v>100820780</v>
      </c>
      <c r="K21" s="31">
        <f t="shared" ref="K21:Q21" si="12">C21/C24</f>
        <v>0.54067355389517568</v>
      </c>
      <c r="L21" s="32">
        <f t="shared" si="12"/>
        <v>0.54773217788782036</v>
      </c>
      <c r="M21" s="32">
        <f t="shared" si="12"/>
        <v>0.52895194971132997</v>
      </c>
      <c r="N21" s="32">
        <f t="shared" si="12"/>
        <v>0.51962173198863704</v>
      </c>
      <c r="O21" s="32">
        <f t="shared" si="12"/>
        <v>0.53327128845471461</v>
      </c>
      <c r="P21" s="40">
        <f t="shared" si="12"/>
        <v>0.52085522286134867</v>
      </c>
      <c r="Q21" s="33">
        <f t="shared" si="12"/>
        <v>0.51516308101560959</v>
      </c>
      <c r="S21" s="78">
        <f t="shared" si="2"/>
        <v>-7.4387491999876029E-2</v>
      </c>
      <c r="T21" s="112">
        <f t="shared" si="9"/>
        <v>-0.56921418457390738</v>
      </c>
    </row>
    <row r="22" spans="1:20" ht="20.100000000000001" customHeight="1" x14ac:dyDescent="0.25">
      <c r="A22" s="35"/>
      <c r="B22" t="s">
        <v>4</v>
      </c>
      <c r="C22" s="22">
        <v>2685611</v>
      </c>
      <c r="D22" s="49">
        <v>2953141</v>
      </c>
      <c r="E22" s="49">
        <v>4472943</v>
      </c>
      <c r="F22" s="23">
        <v>8047396</v>
      </c>
      <c r="G22" s="226">
        <v>8157392</v>
      </c>
      <c r="H22" s="226">
        <v>9161084</v>
      </c>
      <c r="I22" s="180">
        <v>9115183</v>
      </c>
      <c r="K22" s="106">
        <f t="shared" ref="K22:Q22" si="13">C22/C21</f>
        <v>2.7096920604380334E-2</v>
      </c>
      <c r="L22" s="51">
        <f t="shared" si="13"/>
        <v>2.8803253104319162E-2</v>
      </c>
      <c r="M22" s="51">
        <f t="shared" si="13"/>
        <v>4.627851537292961E-2</v>
      </c>
      <c r="N22" s="51">
        <f t="shared" si="13"/>
        <v>8.1901039753115787E-2</v>
      </c>
      <c r="O22" s="51">
        <f t="shared" si="13"/>
        <v>7.5520287045140008E-2</v>
      </c>
      <c r="P22" s="51">
        <f t="shared" si="13"/>
        <v>8.4105815658635133E-2</v>
      </c>
      <c r="Q22" s="30">
        <f t="shared" si="13"/>
        <v>9.0409764733024284E-2</v>
      </c>
      <c r="S22" s="118">
        <f t="shared" si="2"/>
        <v>-5.010433263137856E-3</v>
      </c>
      <c r="T22" s="119">
        <f t="shared" si="9"/>
        <v>0.63039490743891502</v>
      </c>
    </row>
    <row r="23" spans="1:20" ht="20.100000000000001" customHeight="1" thickBot="1" x14ac:dyDescent="0.3">
      <c r="A23" s="35"/>
      <c r="B23" t="s">
        <v>3</v>
      </c>
      <c r="C23" s="45">
        <v>96425688</v>
      </c>
      <c r="D23" s="49">
        <v>99574896</v>
      </c>
      <c r="E23" s="49">
        <v>92179747</v>
      </c>
      <c r="F23" s="46">
        <v>90210160</v>
      </c>
      <c r="G23" s="226">
        <v>99858511</v>
      </c>
      <c r="H23" s="226">
        <v>99762228</v>
      </c>
      <c r="I23" s="180">
        <v>91705597</v>
      </c>
      <c r="K23" s="106">
        <f t="shared" ref="K23:Q23" si="14">C23/C21</f>
        <v>0.97290307939561971</v>
      </c>
      <c r="L23" s="51">
        <f t="shared" si="14"/>
        <v>0.97119674689568081</v>
      </c>
      <c r="M23" s="51">
        <f t="shared" si="14"/>
        <v>0.9537214846270704</v>
      </c>
      <c r="N23" s="51">
        <f t="shared" si="14"/>
        <v>0.9180989602468842</v>
      </c>
      <c r="O23" s="51">
        <f t="shared" si="14"/>
        <v>0.92447971295485998</v>
      </c>
      <c r="P23" s="192">
        <f t="shared" si="14"/>
        <v>0.91589418434136483</v>
      </c>
      <c r="Q23" s="121">
        <f t="shared" si="14"/>
        <v>0.90959023526697569</v>
      </c>
      <c r="S23" s="120">
        <f t="shared" si="2"/>
        <v>-8.0758330698067413E-2</v>
      </c>
      <c r="T23" s="117">
        <f t="shared" si="9"/>
        <v>-0.63039490743891369</v>
      </c>
    </row>
    <row r="24" spans="1:20" ht="20.100000000000001" customHeight="1" thickBot="1" x14ac:dyDescent="0.3">
      <c r="A24" s="87" t="s">
        <v>5</v>
      </c>
      <c r="B24" s="111"/>
      <c r="C24" s="95">
        <f>C7+C21</f>
        <v>183310795</v>
      </c>
      <c r="D24" s="96">
        <f>D7+D21</f>
        <v>187186441</v>
      </c>
      <c r="E24" s="96">
        <f>E7+E21</f>
        <v>182724896</v>
      </c>
      <c r="F24" s="96">
        <f>F7+F21</f>
        <v>189094393</v>
      </c>
      <c r="G24" s="96">
        <f>G7+G21</f>
        <v>202553382</v>
      </c>
      <c r="H24" s="189">
        <f t="shared" ref="H24:I24" si="15">H7+H21</f>
        <v>209123970</v>
      </c>
      <c r="I24" s="186">
        <f t="shared" si="15"/>
        <v>195706532</v>
      </c>
      <c r="K24" s="101">
        <f>K7+K21</f>
        <v>1</v>
      </c>
      <c r="L24" s="97">
        <f>L7+L21</f>
        <v>1</v>
      </c>
      <c r="M24" s="97">
        <f>M7+M21</f>
        <v>1</v>
      </c>
      <c r="N24" s="97">
        <f>N7+N21</f>
        <v>1</v>
      </c>
      <c r="O24" s="97">
        <f>O7+O21</f>
        <v>1</v>
      </c>
      <c r="P24" s="194">
        <f t="shared" ref="P24:Q24" si="16">P7+P21</f>
        <v>1</v>
      </c>
      <c r="Q24" s="97">
        <f t="shared" si="16"/>
        <v>1</v>
      </c>
      <c r="S24" s="104">
        <f t="shared" si="2"/>
        <v>-6.4160210807015575E-2</v>
      </c>
      <c r="T24" s="98">
        <f t="shared" si="9"/>
        <v>0</v>
      </c>
    </row>
    <row r="27" spans="1:20" x14ac:dyDescent="0.25">
      <c r="A27" s="1" t="s">
        <v>30</v>
      </c>
      <c r="K27" s="1" t="s">
        <v>32</v>
      </c>
      <c r="S27" s="1" t="str">
        <f>S3</f>
        <v>VARIAÇÃO (JAN.-DEZ)</v>
      </c>
    </row>
    <row r="28" spans="1:20" ht="15" customHeight="1" thickBot="1" x14ac:dyDescent="0.3"/>
    <row r="29" spans="1:20" ht="24" customHeight="1" x14ac:dyDescent="0.25">
      <c r="A29" s="378" t="s">
        <v>41</v>
      </c>
      <c r="B29" s="394"/>
      <c r="C29" s="380">
        <v>2016</v>
      </c>
      <c r="D29" s="382">
        <v>2017</v>
      </c>
      <c r="E29" s="382">
        <v>2018</v>
      </c>
      <c r="F29" s="382">
        <v>2019</v>
      </c>
      <c r="G29" s="382">
        <v>2020</v>
      </c>
      <c r="H29" s="382">
        <v>2021</v>
      </c>
      <c r="I29" s="386">
        <v>2022</v>
      </c>
      <c r="K29" s="388">
        <v>2016</v>
      </c>
      <c r="L29" s="382">
        <v>2017</v>
      </c>
      <c r="M29" s="382">
        <v>2018</v>
      </c>
      <c r="N29" s="382">
        <v>2019</v>
      </c>
      <c r="O29" s="382">
        <v>2020</v>
      </c>
      <c r="P29" s="382">
        <v>2021</v>
      </c>
      <c r="Q29" s="386">
        <v>2022</v>
      </c>
      <c r="S29" s="391" t="s">
        <v>100</v>
      </c>
      <c r="T29" s="392"/>
    </row>
    <row r="30" spans="1:20" ht="20.25" customHeight="1" thickBot="1" x14ac:dyDescent="0.3">
      <c r="A30" s="395"/>
      <c r="B30" s="396"/>
      <c r="C30" s="393"/>
      <c r="D30" s="390"/>
      <c r="E30" s="390"/>
      <c r="F30" s="383"/>
      <c r="G30" s="383"/>
      <c r="H30" s="383">
        <v>2020</v>
      </c>
      <c r="I30" s="387">
        <v>2021</v>
      </c>
      <c r="K30" s="397"/>
      <c r="L30" s="390"/>
      <c r="M30" s="390"/>
      <c r="N30" s="390"/>
      <c r="O30" s="390"/>
      <c r="P30" s="390">
        <v>2020</v>
      </c>
      <c r="Q30" s="402">
        <v>2021</v>
      </c>
      <c r="S30" s="102" t="s">
        <v>1</v>
      </c>
      <c r="T30" s="88" t="s">
        <v>43</v>
      </c>
    </row>
    <row r="31" spans="1:20" ht="20.100000000000001" customHeight="1" thickBot="1" x14ac:dyDescent="0.3">
      <c r="A31" s="15" t="s">
        <v>2</v>
      </c>
      <c r="B31" s="16"/>
      <c r="C31" s="20">
        <f>SUM(C32:C44)</f>
        <v>270476629</v>
      </c>
      <c r="D31" s="21">
        <f>SUM(D32:D44)</f>
        <v>289277021</v>
      </c>
      <c r="E31" s="21">
        <f>SUM(E32:E44)</f>
        <v>309420015</v>
      </c>
      <c r="F31" s="21">
        <f>SUM(F32:F44)</f>
        <v>332256672</v>
      </c>
      <c r="G31" s="21">
        <f>SUM(G32:G44)</f>
        <v>352509064</v>
      </c>
      <c r="H31" s="311">
        <f t="shared" ref="H31:I31" si="17">SUM(H32:H44)</f>
        <v>392526743</v>
      </c>
      <c r="I31" s="193">
        <f t="shared" si="17"/>
        <v>392703369</v>
      </c>
      <c r="K31" s="78">
        <f t="shared" ref="K31:Q31" si="18">C31/C48</f>
        <v>0.70079004231888764</v>
      </c>
      <c r="L31" s="27">
        <f t="shared" si="18"/>
        <v>0.7026480236771504</v>
      </c>
      <c r="M31" s="27">
        <f t="shared" si="18"/>
        <v>0.70460612492200081</v>
      </c>
      <c r="N31" s="27">
        <f t="shared" si="18"/>
        <v>0.71688108115069615</v>
      </c>
      <c r="O31" s="27">
        <f t="shared" si="18"/>
        <v>0.70947542866484981</v>
      </c>
      <c r="P31" s="19">
        <f t="shared" si="18"/>
        <v>0.72933404938838176</v>
      </c>
      <c r="Q31" s="28">
        <f t="shared" si="18"/>
        <v>0.73289541201890018</v>
      </c>
      <c r="S31" s="113">
        <f t="shared" ref="S31:S48" si="19">(I31-H31)/H31</f>
        <v>4.4997188892171864E-4</v>
      </c>
      <c r="T31" s="112">
        <f>(Q31-P31)*100</f>
        <v>0.35613626305184276</v>
      </c>
    </row>
    <row r="32" spans="1:20" ht="20.100000000000001" customHeight="1" x14ac:dyDescent="0.25">
      <c r="A32" s="35"/>
      <c r="B32" t="s">
        <v>10</v>
      </c>
      <c r="C32" s="22">
        <v>43263427</v>
      </c>
      <c r="D32" s="49">
        <v>45322865</v>
      </c>
      <c r="E32" s="49">
        <v>48266368</v>
      </c>
      <c r="F32" s="23">
        <v>50700345</v>
      </c>
      <c r="G32" s="226">
        <v>53931412</v>
      </c>
      <c r="H32" s="226">
        <v>56337681</v>
      </c>
      <c r="I32" s="180">
        <v>56586334</v>
      </c>
      <c r="K32" s="106">
        <f t="shared" ref="K32:K44" si="20">C32/$C$31</f>
        <v>0.15995255176002657</v>
      </c>
      <c r="L32" s="29">
        <f t="shared" ref="L32:L44" si="21">D32/$D$31</f>
        <v>0.1566763403581925</v>
      </c>
      <c r="M32" s="29">
        <f t="shared" ref="M32:M44" si="22">E32/$E$31</f>
        <v>0.15598980563684609</v>
      </c>
      <c r="N32" s="51">
        <f t="shared" ref="N32:N44" si="23">F32/$F$31</f>
        <v>0.15259391089067431</v>
      </c>
      <c r="O32" s="51">
        <f>G32/$G$31</f>
        <v>0.15299297949399679</v>
      </c>
      <c r="P32" s="51">
        <f t="shared" ref="P32:P44" si="24">H32/$H$31</f>
        <v>0.14352571386454552</v>
      </c>
      <c r="Q32" s="30">
        <f t="shared" ref="Q32:Q44" si="25">I32/$I$31</f>
        <v>0.14409434312747135</v>
      </c>
      <c r="S32" s="114">
        <f t="shared" si="19"/>
        <v>4.4136179478171987E-3</v>
      </c>
      <c r="T32" s="115">
        <f t="shared" ref="T32:T48" si="26">(Q32-P32)*100</f>
        <v>5.6862926292583493E-2</v>
      </c>
    </row>
    <row r="33" spans="1:20" ht="20.100000000000001" customHeight="1" x14ac:dyDescent="0.25">
      <c r="A33" s="35"/>
      <c r="B33" t="s">
        <v>21</v>
      </c>
      <c r="C33" s="22">
        <v>534724</v>
      </c>
      <c r="D33" s="49">
        <v>727328</v>
      </c>
      <c r="E33" s="49">
        <v>627880</v>
      </c>
      <c r="F33" s="23">
        <v>660848</v>
      </c>
      <c r="G33" s="226">
        <v>732632</v>
      </c>
      <c r="H33" s="226">
        <v>965487</v>
      </c>
      <c r="I33" s="180">
        <v>1024898</v>
      </c>
      <c r="K33" s="106">
        <f t="shared" si="20"/>
        <v>1.976969329945324E-3</v>
      </c>
      <c r="L33" s="29">
        <f t="shared" si="21"/>
        <v>2.5142958036753287E-3</v>
      </c>
      <c r="M33" s="29">
        <f t="shared" si="22"/>
        <v>2.0292158540552072E-3</v>
      </c>
      <c r="N33" s="51">
        <f t="shared" si="23"/>
        <v>1.9889683359014683E-3</v>
      </c>
      <c r="O33" s="51">
        <f t="shared" ref="O33:O44" si="27">G33/$G$31</f>
        <v>2.0783352112614048E-3</v>
      </c>
      <c r="P33" s="51">
        <f t="shared" si="24"/>
        <v>2.4596719006225775E-3</v>
      </c>
      <c r="Q33" s="30">
        <f t="shared" si="25"/>
        <v>2.6098528327115015E-3</v>
      </c>
      <c r="S33" s="114">
        <f t="shared" si="19"/>
        <v>6.1534748784810155E-2</v>
      </c>
      <c r="T33" s="115">
        <f t="shared" si="26"/>
        <v>1.5018093208892403E-2</v>
      </c>
    </row>
    <row r="34" spans="1:20" ht="20.100000000000001" customHeight="1" x14ac:dyDescent="0.25">
      <c r="A34" s="35"/>
      <c r="B34" t="s">
        <v>15</v>
      </c>
      <c r="C34" s="22">
        <v>38185533</v>
      </c>
      <c r="D34" s="49">
        <v>43987043</v>
      </c>
      <c r="E34" s="49">
        <v>47167068</v>
      </c>
      <c r="F34" s="23">
        <v>49259471</v>
      </c>
      <c r="G34" s="226">
        <v>57661665</v>
      </c>
      <c r="H34" s="226">
        <v>69049838</v>
      </c>
      <c r="I34" s="180">
        <v>71371793</v>
      </c>
      <c r="K34" s="106">
        <f t="shared" si="20"/>
        <v>0.14117867832492101</v>
      </c>
      <c r="L34" s="29">
        <f t="shared" si="21"/>
        <v>0.15205854529316382</v>
      </c>
      <c r="M34" s="29">
        <f t="shared" si="22"/>
        <v>0.15243702964722564</v>
      </c>
      <c r="N34" s="51">
        <f t="shared" si="23"/>
        <v>0.14825728164760527</v>
      </c>
      <c r="O34" s="51">
        <f t="shared" si="27"/>
        <v>0.16357498540803478</v>
      </c>
      <c r="P34" s="51">
        <f t="shared" si="24"/>
        <v>0.17591116842706433</v>
      </c>
      <c r="Q34" s="30">
        <f t="shared" si="25"/>
        <v>0.18174479424952425</v>
      </c>
      <c r="S34" s="114">
        <f t="shared" si="19"/>
        <v>3.3627233129786632E-2</v>
      </c>
      <c r="T34" s="115">
        <f t="shared" si="26"/>
        <v>0.58336258224599147</v>
      </c>
    </row>
    <row r="35" spans="1:20" ht="20.100000000000001" customHeight="1" x14ac:dyDescent="0.25">
      <c r="A35" s="35"/>
      <c r="B35" t="s">
        <v>8</v>
      </c>
      <c r="C35" s="22">
        <v>126076</v>
      </c>
      <c r="D35" s="49">
        <v>91732</v>
      </c>
      <c r="E35" s="49">
        <v>249211</v>
      </c>
      <c r="F35" s="23">
        <v>342501</v>
      </c>
      <c r="G35" s="226">
        <v>108524</v>
      </c>
      <c r="H35" s="226">
        <v>193334</v>
      </c>
      <c r="I35" s="180">
        <v>198747</v>
      </c>
      <c r="K35" s="106">
        <f t="shared" si="20"/>
        <v>4.6612530060776526E-4</v>
      </c>
      <c r="L35" s="29">
        <f t="shared" si="21"/>
        <v>3.1710780096840115E-4</v>
      </c>
      <c r="M35" s="29">
        <f t="shared" si="22"/>
        <v>8.0541331497253009E-4</v>
      </c>
      <c r="N35" s="51">
        <f t="shared" si="23"/>
        <v>1.0308325727165534E-3</v>
      </c>
      <c r="O35" s="51">
        <f t="shared" si="27"/>
        <v>3.0786158735481478E-4</v>
      </c>
      <c r="P35" s="51">
        <f t="shared" si="24"/>
        <v>4.925371416031136E-4</v>
      </c>
      <c r="Q35" s="30">
        <f t="shared" si="25"/>
        <v>5.0609955424141013E-4</v>
      </c>
      <c r="S35" s="114">
        <f t="shared" si="19"/>
        <v>2.7998179316623045E-2</v>
      </c>
      <c r="T35" s="115">
        <f t="shared" si="26"/>
        <v>1.3562412638296528E-3</v>
      </c>
    </row>
    <row r="36" spans="1:20" ht="20.100000000000001" customHeight="1" x14ac:dyDescent="0.25">
      <c r="A36" s="35"/>
      <c r="B36" t="s">
        <v>19</v>
      </c>
      <c r="C36" s="22">
        <v>41727</v>
      </c>
      <c r="D36" s="49">
        <v>51471</v>
      </c>
      <c r="E36" s="49">
        <v>46466</v>
      </c>
      <c r="F36" s="23">
        <v>41389</v>
      </c>
      <c r="G36" s="226">
        <v>39464</v>
      </c>
      <c r="H36" s="226">
        <v>45091</v>
      </c>
      <c r="I36" s="180">
        <v>41138</v>
      </c>
      <c r="K36" s="106">
        <f t="shared" si="20"/>
        <v>1.5427210903312463E-4</v>
      </c>
      <c r="L36" s="29">
        <f t="shared" si="21"/>
        <v>1.7792979138844215E-4</v>
      </c>
      <c r="M36" s="29">
        <f t="shared" si="22"/>
        <v>1.5017128093669055E-4</v>
      </c>
      <c r="N36" s="51">
        <f t="shared" si="23"/>
        <v>1.2456935703009751E-4</v>
      </c>
      <c r="O36" s="51">
        <f t="shared" si="27"/>
        <v>1.1195173126101517E-4</v>
      </c>
      <c r="P36" s="51">
        <f t="shared" si="24"/>
        <v>1.1487370173909399E-4</v>
      </c>
      <c r="Q36" s="30">
        <f t="shared" si="25"/>
        <v>1.0475591310753435E-4</v>
      </c>
      <c r="S36" s="114">
        <f t="shared" si="19"/>
        <v>-8.7667161961367007E-2</v>
      </c>
      <c r="T36" s="115">
        <f t="shared" si="26"/>
        <v>-1.0117788631559645E-3</v>
      </c>
    </row>
    <row r="37" spans="1:20" ht="20.100000000000001" customHeight="1" x14ac:dyDescent="0.25">
      <c r="A37" s="35"/>
      <c r="B37" t="s">
        <v>13</v>
      </c>
      <c r="C37" s="22">
        <v>2266260</v>
      </c>
      <c r="D37" s="49">
        <v>1874529</v>
      </c>
      <c r="E37" s="49">
        <v>2247676</v>
      </c>
      <c r="F37" s="23">
        <v>2123665</v>
      </c>
      <c r="G37" s="226">
        <v>1635486</v>
      </c>
      <c r="H37" s="226">
        <v>1544064</v>
      </c>
      <c r="I37" s="180">
        <v>1506365</v>
      </c>
      <c r="K37" s="106">
        <f t="shared" si="20"/>
        <v>8.3787645844994613E-3</v>
      </c>
      <c r="L37" s="29">
        <f t="shared" si="21"/>
        <v>6.4800480643777093E-3</v>
      </c>
      <c r="M37" s="29">
        <f t="shared" si="22"/>
        <v>7.2641583964760652E-3</v>
      </c>
      <c r="N37" s="51">
        <f t="shared" si="23"/>
        <v>6.3916398945932981E-3</v>
      </c>
      <c r="O37" s="51">
        <f t="shared" si="27"/>
        <v>4.6395572966033008E-3</v>
      </c>
      <c r="P37" s="51">
        <f t="shared" si="24"/>
        <v>3.9336529995358813E-3</v>
      </c>
      <c r="Q37" s="30">
        <f t="shared" si="25"/>
        <v>3.8358850952460253E-3</v>
      </c>
      <c r="S37" s="114">
        <f t="shared" si="19"/>
        <v>-2.4415438738290642E-2</v>
      </c>
      <c r="T37" s="115">
        <f t="shared" si="26"/>
        <v>-9.776790428985601E-3</v>
      </c>
    </row>
    <row r="38" spans="1:20" ht="20.100000000000001" customHeight="1" x14ac:dyDescent="0.25">
      <c r="A38" s="35"/>
      <c r="B38" t="s">
        <v>20</v>
      </c>
      <c r="C38" s="22">
        <v>11166139</v>
      </c>
      <c r="D38" s="49">
        <v>13434809</v>
      </c>
      <c r="E38" s="49">
        <v>14245400</v>
      </c>
      <c r="F38" s="23">
        <v>14754406</v>
      </c>
      <c r="G38" s="226">
        <v>15038996</v>
      </c>
      <c r="H38" s="226">
        <v>16119859</v>
      </c>
      <c r="I38" s="180">
        <v>16407702</v>
      </c>
      <c r="K38" s="106">
        <f t="shared" si="20"/>
        <v>4.1283193454766103E-2</v>
      </c>
      <c r="L38" s="29">
        <f t="shared" si="21"/>
        <v>4.6442710705320765E-2</v>
      </c>
      <c r="M38" s="29">
        <f t="shared" si="22"/>
        <v>4.6039038554115515E-2</v>
      </c>
      <c r="N38" s="51">
        <f t="shared" si="23"/>
        <v>4.4406650771485486E-2</v>
      </c>
      <c r="O38" s="51">
        <f t="shared" si="27"/>
        <v>4.2662721432887754E-2</v>
      </c>
      <c r="P38" s="51">
        <f t="shared" si="24"/>
        <v>4.1066906363625776E-2</v>
      </c>
      <c r="Q38" s="30">
        <f t="shared" si="25"/>
        <v>4.1781413899711156E-2</v>
      </c>
      <c r="S38" s="114">
        <f t="shared" si="19"/>
        <v>1.785642169698879E-2</v>
      </c>
      <c r="T38" s="115">
        <f t="shared" si="26"/>
        <v>7.1450753608538059E-2</v>
      </c>
    </row>
    <row r="39" spans="1:20" ht="20.100000000000001" customHeight="1" x14ac:dyDescent="0.25">
      <c r="A39" s="35"/>
      <c r="B39" t="s">
        <v>103</v>
      </c>
      <c r="C39" s="22">
        <v>927790</v>
      </c>
      <c r="D39" s="49">
        <v>956013</v>
      </c>
      <c r="E39" s="49">
        <v>984175</v>
      </c>
      <c r="F39" s="23">
        <v>1170390</v>
      </c>
      <c r="G39" s="226">
        <v>1563634</v>
      </c>
      <c r="H39" s="226">
        <v>2282139</v>
      </c>
      <c r="I39" s="180">
        <v>2523645</v>
      </c>
      <c r="K39" s="106">
        <f t="shared" si="20"/>
        <v>3.4302039456429339E-3</v>
      </c>
      <c r="L39" s="29">
        <f t="shared" si="21"/>
        <v>3.3048356094623915E-3</v>
      </c>
      <c r="M39" s="29">
        <f t="shared" si="22"/>
        <v>3.1807089143861622E-3</v>
      </c>
      <c r="N39" s="51">
        <f t="shared" si="23"/>
        <v>3.5225477729458506E-3</v>
      </c>
      <c r="O39" s="51">
        <f t="shared" si="27"/>
        <v>4.4357270767936907E-3</v>
      </c>
      <c r="P39" s="51">
        <f t="shared" si="24"/>
        <v>5.8139707438990976E-3</v>
      </c>
      <c r="Q39" s="30">
        <f t="shared" si="25"/>
        <v>6.4263390620415079E-3</v>
      </c>
      <c r="S39" s="114">
        <f t="shared" si="19"/>
        <v>0.10582440421026064</v>
      </c>
      <c r="T39" s="115">
        <f t="shared" si="26"/>
        <v>6.1236831814241027E-2</v>
      </c>
    </row>
    <row r="40" spans="1:20" ht="20.100000000000001" customHeight="1" x14ac:dyDescent="0.25">
      <c r="A40" s="35"/>
      <c r="B40" t="s">
        <v>9</v>
      </c>
      <c r="C40" s="22">
        <v>8870855</v>
      </c>
      <c r="D40" s="49">
        <v>11864125</v>
      </c>
      <c r="E40" s="49">
        <v>14902935</v>
      </c>
      <c r="F40" s="23">
        <v>14979721</v>
      </c>
      <c r="G40" s="226">
        <v>14734420</v>
      </c>
      <c r="H40" s="226">
        <v>15896024</v>
      </c>
      <c r="I40" s="180">
        <v>15566437</v>
      </c>
      <c r="K40" s="106">
        <f t="shared" si="20"/>
        <v>3.2797122001990052E-2</v>
      </c>
      <c r="L40" s="29">
        <f t="shared" si="21"/>
        <v>4.1013022600229279E-2</v>
      </c>
      <c r="M40" s="29">
        <f t="shared" si="22"/>
        <v>4.8164095008527488E-2</v>
      </c>
      <c r="N40" s="51">
        <f t="shared" si="23"/>
        <v>4.5084786137868739E-2</v>
      </c>
      <c r="O40" s="51">
        <f t="shared" si="27"/>
        <v>4.1798698259855244E-2</v>
      </c>
      <c r="P40" s="51">
        <f t="shared" si="24"/>
        <v>4.0496664962264749E-2</v>
      </c>
      <c r="Q40" s="30">
        <f t="shared" si="25"/>
        <v>3.9639173556466227E-2</v>
      </c>
      <c r="S40" s="114">
        <f t="shared" si="19"/>
        <v>-2.073392692411637E-2</v>
      </c>
      <c r="T40" s="115">
        <f t="shared" si="26"/>
        <v>-8.5749140579852168E-2</v>
      </c>
    </row>
    <row r="41" spans="1:20" ht="20.100000000000001" customHeight="1" x14ac:dyDescent="0.25">
      <c r="A41" s="35"/>
      <c r="B41" t="s">
        <v>12</v>
      </c>
      <c r="C41" s="22">
        <v>8796971</v>
      </c>
      <c r="D41" s="49">
        <v>9487411</v>
      </c>
      <c r="E41" s="49">
        <v>10258864</v>
      </c>
      <c r="F41" s="23">
        <v>15574437</v>
      </c>
      <c r="G41" s="226">
        <v>16798411</v>
      </c>
      <c r="H41" s="226">
        <v>17477329</v>
      </c>
      <c r="I41" s="180">
        <v>16722025</v>
      </c>
      <c r="K41" s="106">
        <f t="shared" si="20"/>
        <v>3.2523959768812408E-2</v>
      </c>
      <c r="L41" s="29">
        <f t="shared" si="21"/>
        <v>3.2796974219393663E-2</v>
      </c>
      <c r="M41" s="29">
        <f t="shared" si="22"/>
        <v>3.3155140271064885E-2</v>
      </c>
      <c r="N41" s="51">
        <f t="shared" si="23"/>
        <v>4.6874715581332251E-2</v>
      </c>
      <c r="O41" s="51">
        <f t="shared" si="27"/>
        <v>4.7653841320800763E-2</v>
      </c>
      <c r="P41" s="51">
        <f t="shared" si="24"/>
        <v>4.4525193026147519E-2</v>
      </c>
      <c r="Q41" s="30">
        <f t="shared" si="25"/>
        <v>4.2581822108075679E-2</v>
      </c>
      <c r="S41" s="114">
        <f t="shared" si="19"/>
        <v>-4.3216214560016578E-2</v>
      </c>
      <c r="T41" s="115">
        <f t="shared" si="26"/>
        <v>-0.19433709180718406</v>
      </c>
    </row>
    <row r="42" spans="1:20" ht="20.100000000000001" customHeight="1" x14ac:dyDescent="0.25">
      <c r="A42" s="35"/>
      <c r="B42" t="s">
        <v>11</v>
      </c>
      <c r="C42" s="22">
        <v>33521945</v>
      </c>
      <c r="D42" s="49">
        <v>37719984</v>
      </c>
      <c r="E42" s="49">
        <v>47541365</v>
      </c>
      <c r="F42" s="23">
        <v>52891733</v>
      </c>
      <c r="G42" s="226">
        <v>57835644</v>
      </c>
      <c r="H42" s="226">
        <v>65675358</v>
      </c>
      <c r="I42" s="180">
        <v>66320751</v>
      </c>
      <c r="K42" s="106">
        <f t="shared" si="20"/>
        <v>0.12393656754720941</v>
      </c>
      <c r="L42" s="29">
        <f t="shared" si="21"/>
        <v>0.13039398660013166</v>
      </c>
      <c r="M42" s="29">
        <f t="shared" si="22"/>
        <v>0.15364670252504511</v>
      </c>
      <c r="N42" s="51">
        <f t="shared" si="23"/>
        <v>0.15918937814437628</v>
      </c>
      <c r="O42" s="51">
        <f t="shared" si="27"/>
        <v>0.16406853016409245</v>
      </c>
      <c r="P42" s="51">
        <f t="shared" si="24"/>
        <v>0.1673143528974789</v>
      </c>
      <c r="Q42" s="30">
        <f t="shared" si="25"/>
        <v>0.16888256184020667</v>
      </c>
      <c r="S42" s="114">
        <f t="shared" si="19"/>
        <v>9.8270191385938094E-3</v>
      </c>
      <c r="T42" s="115">
        <f t="shared" si="26"/>
        <v>0.15682089427277723</v>
      </c>
    </row>
    <row r="43" spans="1:20" ht="20.100000000000001" customHeight="1" x14ac:dyDescent="0.25">
      <c r="A43" s="35"/>
      <c r="B43" t="s">
        <v>6</v>
      </c>
      <c r="C43" s="22">
        <v>122245353</v>
      </c>
      <c r="D43" s="49">
        <v>123110540</v>
      </c>
      <c r="E43" s="49">
        <v>122250676</v>
      </c>
      <c r="F43" s="23">
        <v>129038328</v>
      </c>
      <c r="G43" s="226">
        <v>131789209</v>
      </c>
      <c r="H43" s="226">
        <v>146161174</v>
      </c>
      <c r="I43" s="180">
        <v>143443078</v>
      </c>
      <c r="K43" s="106">
        <f t="shared" si="20"/>
        <v>0.45196272022452633</v>
      </c>
      <c r="L43" s="29">
        <f t="shared" si="21"/>
        <v>0.42558008781485618</v>
      </c>
      <c r="M43" s="29">
        <f t="shared" si="22"/>
        <v>0.39509621250583937</v>
      </c>
      <c r="N43" s="51">
        <f t="shared" si="23"/>
        <v>0.38836941098356637</v>
      </c>
      <c r="O43" s="51">
        <f t="shared" si="27"/>
        <v>0.37386048320164611</v>
      </c>
      <c r="P43" s="51">
        <f t="shared" si="24"/>
        <v>0.37235978594202435</v>
      </c>
      <c r="Q43" s="30">
        <f t="shared" si="25"/>
        <v>0.36527081080376472</v>
      </c>
      <c r="S43" s="114">
        <f t="shared" si="19"/>
        <v>-1.8596566554672036E-2</v>
      </c>
      <c r="T43" s="115">
        <f t="shared" si="26"/>
        <v>-0.70889751382596233</v>
      </c>
    </row>
    <row r="44" spans="1:20" ht="20.100000000000001" customHeight="1" thickBot="1" x14ac:dyDescent="0.3">
      <c r="A44" s="35"/>
      <c r="B44" t="s">
        <v>7</v>
      </c>
      <c r="C44" s="45">
        <v>529829</v>
      </c>
      <c r="D44" s="58">
        <v>649171</v>
      </c>
      <c r="E44" s="58">
        <v>631931</v>
      </c>
      <c r="F44" s="23">
        <v>719438</v>
      </c>
      <c r="G44" s="226">
        <v>639567</v>
      </c>
      <c r="H44" s="226">
        <v>779365</v>
      </c>
      <c r="I44" s="180">
        <v>990456</v>
      </c>
      <c r="K44" s="106">
        <f t="shared" si="20"/>
        <v>1.9588716480195413E-3</v>
      </c>
      <c r="L44" s="29">
        <f t="shared" si="21"/>
        <v>2.244115338839859E-3</v>
      </c>
      <c r="M44" s="29">
        <f t="shared" si="22"/>
        <v>2.0423080905092711E-3</v>
      </c>
      <c r="N44" s="51">
        <f t="shared" si="23"/>
        <v>2.1653079099040635E-3</v>
      </c>
      <c r="O44" s="51">
        <f t="shared" si="27"/>
        <v>1.8143278154118612E-3</v>
      </c>
      <c r="P44" s="51">
        <f t="shared" si="24"/>
        <v>1.9855080294490916E-3</v>
      </c>
      <c r="Q44" s="30">
        <f t="shared" si="25"/>
        <v>2.522147957431962E-3</v>
      </c>
      <c r="S44" s="116">
        <f t="shared" si="19"/>
        <v>0.2708499868482675</v>
      </c>
      <c r="T44" s="117">
        <f t="shared" si="26"/>
        <v>5.3663992798287041E-2</v>
      </c>
    </row>
    <row r="45" spans="1:20" ht="20.100000000000001" customHeight="1" thickBot="1" x14ac:dyDescent="0.3">
      <c r="A45" s="17" t="s">
        <v>51</v>
      </c>
      <c r="B45" s="18"/>
      <c r="C45" s="24">
        <f>C46+C47</f>
        <v>115482949</v>
      </c>
      <c r="D45" s="50">
        <f>D46+D47</f>
        <v>122418467</v>
      </c>
      <c r="E45" s="50">
        <f>E46+E47</f>
        <v>129718965</v>
      </c>
      <c r="F45" s="25">
        <f>F46+F47</f>
        <v>131218625</v>
      </c>
      <c r="G45" s="25">
        <f>G46+G47</f>
        <v>144349671</v>
      </c>
      <c r="H45" s="312">
        <f t="shared" ref="H45:I45" si="28">H46+H47</f>
        <v>145672102</v>
      </c>
      <c r="I45" s="179">
        <f t="shared" si="28"/>
        <v>143121201</v>
      </c>
      <c r="K45" s="31">
        <f t="shared" ref="K45:Q45" si="29">C45/C48</f>
        <v>0.29920995768111242</v>
      </c>
      <c r="L45" s="32">
        <f t="shared" si="29"/>
        <v>0.2973519763228496</v>
      </c>
      <c r="M45" s="32">
        <f t="shared" si="29"/>
        <v>0.29539387507799925</v>
      </c>
      <c r="N45" s="32">
        <f t="shared" si="29"/>
        <v>0.28311891884930385</v>
      </c>
      <c r="O45" s="32">
        <f t="shared" si="29"/>
        <v>0.29052457133515019</v>
      </c>
      <c r="P45" s="40">
        <f t="shared" si="29"/>
        <v>0.2706659506116183</v>
      </c>
      <c r="Q45" s="33">
        <f t="shared" si="29"/>
        <v>0.26710458798109987</v>
      </c>
      <c r="S45" s="78">
        <f t="shared" si="19"/>
        <v>-1.7511252772339347E-2</v>
      </c>
      <c r="T45" s="112">
        <f t="shared" si="26"/>
        <v>-0.35613626305184276</v>
      </c>
    </row>
    <row r="46" spans="1:20" ht="20.100000000000001" customHeight="1" x14ac:dyDescent="0.25">
      <c r="A46" s="35"/>
      <c r="B46" t="s">
        <v>4</v>
      </c>
      <c r="C46" s="22">
        <v>3409468</v>
      </c>
      <c r="D46" s="49">
        <v>3495523</v>
      </c>
      <c r="E46" s="49">
        <v>5128843</v>
      </c>
      <c r="F46" s="23">
        <v>8773672</v>
      </c>
      <c r="G46" s="226">
        <v>8237104</v>
      </c>
      <c r="H46" s="226">
        <v>9390617</v>
      </c>
      <c r="I46" s="180">
        <v>10580046</v>
      </c>
      <c r="K46" s="106">
        <f t="shared" ref="K46:Q46" si="30">C46/C45</f>
        <v>2.9523561958917414E-2</v>
      </c>
      <c r="L46" s="51">
        <f t="shared" si="30"/>
        <v>2.8553886400162157E-2</v>
      </c>
      <c r="M46" s="51">
        <f t="shared" si="30"/>
        <v>3.9538112256754437E-2</v>
      </c>
      <c r="N46" s="51">
        <f t="shared" si="30"/>
        <v>6.6863008204818483E-2</v>
      </c>
      <c r="O46" s="51">
        <f t="shared" si="30"/>
        <v>5.7063545368246801E-2</v>
      </c>
      <c r="P46" s="51">
        <f t="shared" si="30"/>
        <v>6.4464072880612372E-2</v>
      </c>
      <c r="Q46" s="30">
        <f t="shared" si="30"/>
        <v>7.3923680950665024E-2</v>
      </c>
      <c r="S46" s="118">
        <f t="shared" si="19"/>
        <v>0.12666143236381591</v>
      </c>
      <c r="T46" s="119">
        <f t="shared" si="26"/>
        <v>0.94596080700526519</v>
      </c>
    </row>
    <row r="47" spans="1:20" ht="20.100000000000001" customHeight="1" thickBot="1" x14ac:dyDescent="0.3">
      <c r="A47" s="35"/>
      <c r="B47" t="s">
        <v>3</v>
      </c>
      <c r="C47" s="45">
        <v>112073481</v>
      </c>
      <c r="D47" s="49">
        <v>118922944</v>
      </c>
      <c r="E47" s="49">
        <v>124590122</v>
      </c>
      <c r="F47" s="46">
        <v>122444953</v>
      </c>
      <c r="G47" s="226">
        <v>136112567</v>
      </c>
      <c r="H47" s="226">
        <v>136281485</v>
      </c>
      <c r="I47" s="180">
        <v>132541155</v>
      </c>
      <c r="K47" s="106">
        <f t="shared" ref="K47:Q47" si="31">C47/C45</f>
        <v>0.97047643804108263</v>
      </c>
      <c r="L47" s="51">
        <f t="shared" si="31"/>
        <v>0.97144611359983779</v>
      </c>
      <c r="M47" s="51">
        <f t="shared" si="31"/>
        <v>0.96046188774324559</v>
      </c>
      <c r="N47" s="51">
        <f t="shared" si="31"/>
        <v>0.9331369917951815</v>
      </c>
      <c r="O47" s="51">
        <f t="shared" si="31"/>
        <v>0.94293645463175324</v>
      </c>
      <c r="P47" s="192">
        <f t="shared" si="31"/>
        <v>0.9355359271193876</v>
      </c>
      <c r="Q47" s="121">
        <f t="shared" si="31"/>
        <v>0.92607631904933496</v>
      </c>
      <c r="S47" s="120">
        <f t="shared" si="19"/>
        <v>-2.7445621098126427E-2</v>
      </c>
      <c r="T47" s="117">
        <f t="shared" si="26"/>
        <v>-0.94596080700526386</v>
      </c>
    </row>
    <row r="48" spans="1:20" ht="20.100000000000001" customHeight="1" thickBot="1" x14ac:dyDescent="0.3">
      <c r="A48" s="87" t="s">
        <v>5</v>
      </c>
      <c r="B48" s="111"/>
      <c r="C48" s="95">
        <f>C31+C45</f>
        <v>385959578</v>
      </c>
      <c r="D48" s="96">
        <f>D31+D45</f>
        <v>411695488</v>
      </c>
      <c r="E48" s="96">
        <f>E31+E45</f>
        <v>439138980</v>
      </c>
      <c r="F48" s="96">
        <f>F31+F45</f>
        <v>463475297</v>
      </c>
      <c r="G48" s="96">
        <f>G31+G45</f>
        <v>496858735</v>
      </c>
      <c r="H48" s="189">
        <f t="shared" ref="H48:I48" si="32">H31+H45</f>
        <v>538198845</v>
      </c>
      <c r="I48" s="186">
        <f t="shared" si="32"/>
        <v>535824570</v>
      </c>
      <c r="K48" s="101">
        <f>K31+K45</f>
        <v>1</v>
      </c>
      <c r="L48" s="97">
        <f>L31+L45</f>
        <v>1</v>
      </c>
      <c r="M48" s="97">
        <f>M31+M45</f>
        <v>1</v>
      </c>
      <c r="N48" s="97">
        <f>N31+N45</f>
        <v>1</v>
      </c>
      <c r="O48" s="97">
        <f>O31+O45</f>
        <v>1</v>
      </c>
      <c r="P48" s="194">
        <f t="shared" ref="P48:Q48" si="33">P31+P45</f>
        <v>1</v>
      </c>
      <c r="Q48" s="97">
        <f t="shared" si="33"/>
        <v>1</v>
      </c>
      <c r="S48" s="104">
        <f t="shared" si="19"/>
        <v>-4.4115200581673489E-3</v>
      </c>
      <c r="T48" s="98">
        <f t="shared" si="26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34</v>
      </c>
      <c r="K51" s="1" t="str">
        <f>S27</f>
        <v>VARIAÇÃO (JAN.-DEZ)</v>
      </c>
    </row>
    <row r="52" spans="1:11" ht="15" customHeight="1" thickBot="1" x14ac:dyDescent="0.3"/>
    <row r="53" spans="1:11" ht="24" customHeight="1" x14ac:dyDescent="0.25">
      <c r="A53" s="378" t="s">
        <v>41</v>
      </c>
      <c r="B53" s="394"/>
      <c r="C53" s="380">
        <v>2016</v>
      </c>
      <c r="D53" s="382">
        <v>2017</v>
      </c>
      <c r="E53" s="382">
        <v>2018</v>
      </c>
      <c r="F53" s="382">
        <v>2019</v>
      </c>
      <c r="G53" s="382">
        <v>2020</v>
      </c>
      <c r="H53" s="382">
        <v>2021</v>
      </c>
      <c r="I53" s="386">
        <v>2022</v>
      </c>
      <c r="K53" s="384" t="s">
        <v>102</v>
      </c>
    </row>
    <row r="54" spans="1:11" ht="20.100000000000001" customHeight="1" thickBot="1" x14ac:dyDescent="0.3">
      <c r="A54" s="395"/>
      <c r="B54" s="396"/>
      <c r="C54" s="393">
        <v>2016</v>
      </c>
      <c r="D54" s="390">
        <v>2017</v>
      </c>
      <c r="E54" s="390">
        <v>2018</v>
      </c>
      <c r="F54" s="383"/>
      <c r="G54" s="383"/>
      <c r="H54" s="383">
        <v>2020</v>
      </c>
      <c r="I54" s="387">
        <v>2021</v>
      </c>
      <c r="K54" s="385"/>
    </row>
    <row r="55" spans="1:11" ht="20.100000000000001" customHeight="1" thickBot="1" x14ac:dyDescent="0.3">
      <c r="A55" s="15" t="s">
        <v>2</v>
      </c>
      <c r="B55" s="16"/>
      <c r="C55" s="122">
        <f>C31/C7</f>
        <v>3.2123307365165226</v>
      </c>
      <c r="D55" s="123">
        <f t="shared" ref="D55:E55" si="34">D31/D7</f>
        <v>3.4169911944004991</v>
      </c>
      <c r="E55" s="123">
        <f t="shared" si="34"/>
        <v>3.594888865750693</v>
      </c>
      <c r="F55" s="123">
        <f t="shared" ref="F55:H55" si="35">F31/F7</f>
        <v>3.6577305306216243</v>
      </c>
      <c r="G55" s="123">
        <f t="shared" si="35"/>
        <v>3.728775801182513</v>
      </c>
      <c r="H55" s="123">
        <f t="shared" si="35"/>
        <v>3.9174068397834274</v>
      </c>
      <c r="I55" s="326">
        <f t="shared" ref="I55" si="36">I31/I7</f>
        <v>4.138696914158408</v>
      </c>
      <c r="K55" s="34">
        <f>(I55-H55)/H55</f>
        <v>5.648891816077356E-2</v>
      </c>
    </row>
    <row r="56" spans="1:11" ht="20.100000000000001" customHeight="1" x14ac:dyDescent="0.25">
      <c r="A56" s="35"/>
      <c r="B56" t="s">
        <v>10</v>
      </c>
      <c r="C56" s="129">
        <f t="shared" ref="C56:E71" si="37">C32/C8</f>
        <v>3.1072184101681737</v>
      </c>
      <c r="D56" s="130">
        <f t="shared" si="37"/>
        <v>3.1804030646425181</v>
      </c>
      <c r="E56" s="130">
        <f t="shared" si="37"/>
        <v>3.2743204425841306</v>
      </c>
      <c r="F56" s="147">
        <f t="shared" ref="F56:H56" si="38">F32/F8</f>
        <v>3.2864479670346234</v>
      </c>
      <c r="G56" s="147">
        <f t="shared" si="38"/>
        <v>3.2671922631423351</v>
      </c>
      <c r="H56" s="147">
        <f t="shared" si="38"/>
        <v>3.3283178666128506</v>
      </c>
      <c r="I56" s="252">
        <f t="shared" ref="I56" si="39">I32/I8</f>
        <v>3.5140426740100987</v>
      </c>
      <c r="K56" s="250">
        <f t="shared" ref="K56:K72" si="40">(I56-H56)/H56</f>
        <v>5.5801403243451585E-2</v>
      </c>
    </row>
    <row r="57" spans="1:11" ht="20.100000000000001" customHeight="1" x14ac:dyDescent="0.25">
      <c r="A57" s="35"/>
      <c r="B57" t="s">
        <v>21</v>
      </c>
      <c r="C57" s="129">
        <f t="shared" si="37"/>
        <v>3.0683299669482187</v>
      </c>
      <c r="D57" s="130">
        <f t="shared" si="37"/>
        <v>3.4523042163670796</v>
      </c>
      <c r="E57" s="130">
        <f t="shared" si="37"/>
        <v>4.9327896800144559</v>
      </c>
      <c r="F57" s="147">
        <f t="shared" ref="F57:H57" si="41">F33/F9</f>
        <v>5.4892722757062522</v>
      </c>
      <c r="G57" s="147">
        <f t="shared" si="41"/>
        <v>6.0537592649209637</v>
      </c>
      <c r="H57" s="147">
        <f t="shared" si="41"/>
        <v>6.8455806236617081</v>
      </c>
      <c r="I57" s="252">
        <f t="shared" ref="I57" si="42">I33/I9</f>
        <v>8.1720527847546141</v>
      </c>
      <c r="K57" s="43">
        <f t="shared" si="40"/>
        <v>0.19377058485119042</v>
      </c>
    </row>
    <row r="58" spans="1:11" ht="20.100000000000001" customHeight="1" x14ac:dyDescent="0.25">
      <c r="A58" s="35"/>
      <c r="B58" t="s">
        <v>15</v>
      </c>
      <c r="C58" s="129">
        <f t="shared" si="37"/>
        <v>4.6082630427651941</v>
      </c>
      <c r="D58" s="130">
        <f t="shared" si="37"/>
        <v>4.758014830125072</v>
      </c>
      <c r="E58" s="130">
        <f t="shared" si="37"/>
        <v>5.2158887373037963</v>
      </c>
      <c r="F58" s="147">
        <f t="shared" ref="F58:H58" si="43">F34/F10</f>
        <v>5.8825082348237476</v>
      </c>
      <c r="G58" s="147">
        <f t="shared" si="43"/>
        <v>5.924750748432853</v>
      </c>
      <c r="H58" s="147">
        <f t="shared" si="43"/>
        <v>6.1896824340344585</v>
      </c>
      <c r="I58" s="252">
        <f t="shared" ref="I58" si="44">I34/I10</f>
        <v>6.4499651799194142</v>
      </c>
      <c r="K58" s="43">
        <f t="shared" si="40"/>
        <v>4.2051066215250468E-2</v>
      </c>
    </row>
    <row r="59" spans="1:11" ht="20.100000000000001" customHeight="1" x14ac:dyDescent="0.25">
      <c r="A59" s="35"/>
      <c r="B59" t="s">
        <v>8</v>
      </c>
      <c r="C59" s="129">
        <f t="shared" si="37"/>
        <v>1.8313554028732042</v>
      </c>
      <c r="D59" s="130">
        <f t="shared" si="37"/>
        <v>2.1490453320838703</v>
      </c>
      <c r="E59" s="130">
        <f t="shared" si="37"/>
        <v>1.8330268616317045</v>
      </c>
      <c r="F59" s="147">
        <f t="shared" ref="F59:H59" si="45">F35/F11</f>
        <v>1.8614387112903401</v>
      </c>
      <c r="G59" s="147">
        <f t="shared" si="45"/>
        <v>2.0368236331900675</v>
      </c>
      <c r="H59" s="147">
        <f t="shared" si="45"/>
        <v>1.8659961972415524</v>
      </c>
      <c r="I59" s="252">
        <f t="shared" ref="I59" si="46">I35/I11</f>
        <v>1.8616242038216559</v>
      </c>
      <c r="K59" s="43">
        <f t="shared" si="40"/>
        <v>-2.3429808840765374E-3</v>
      </c>
    </row>
    <row r="60" spans="1:11" ht="20.100000000000001" customHeight="1" x14ac:dyDescent="0.25">
      <c r="A60" s="35"/>
      <c r="B60" t="s">
        <v>19</v>
      </c>
      <c r="C60" s="129">
        <f t="shared" si="37"/>
        <v>3.4174447174447176</v>
      </c>
      <c r="D60" s="130">
        <f t="shared" si="37"/>
        <v>3.5232390991854334</v>
      </c>
      <c r="E60" s="130">
        <f t="shared" si="37"/>
        <v>3.3732123411978221</v>
      </c>
      <c r="F60" s="147">
        <f t="shared" ref="F60:H60" si="47">F36/F12</f>
        <v>4.1576092415871422</v>
      </c>
      <c r="G60" s="147">
        <f t="shared" si="47"/>
        <v>4.3125341492733034</v>
      </c>
      <c r="H60" s="147">
        <f t="shared" si="47"/>
        <v>4.0231084939329049</v>
      </c>
      <c r="I60" s="252">
        <f t="shared" ref="I60" si="48">I36/I12</f>
        <v>4.4964476992020987</v>
      </c>
      <c r="K60" s="43">
        <f t="shared" si="40"/>
        <v>0.11765509331478842</v>
      </c>
    </row>
    <row r="61" spans="1:11" ht="20.100000000000001" customHeight="1" x14ac:dyDescent="0.25">
      <c r="A61" s="35"/>
      <c r="B61" t="s">
        <v>13</v>
      </c>
      <c r="C61" s="129">
        <f t="shared" si="37"/>
        <v>2.1756047266454122</v>
      </c>
      <c r="D61" s="130">
        <f t="shared" si="37"/>
        <v>2.6124092046803837</v>
      </c>
      <c r="E61" s="130">
        <f t="shared" si="37"/>
        <v>2.3239647922346882</v>
      </c>
      <c r="F61" s="147">
        <f t="shared" ref="F61:H61" si="49">F37/F13</f>
        <v>2.6343167682601587</v>
      </c>
      <c r="G61" s="147">
        <f t="shared" si="49"/>
        <v>3.4169438408825004</v>
      </c>
      <c r="H61" s="147">
        <f t="shared" si="49"/>
        <v>4.4149541795931206</v>
      </c>
      <c r="I61" s="252">
        <f t="shared" ref="I61" si="50">I37/I13</f>
        <v>4.82790725997718</v>
      </c>
      <c r="K61" s="43">
        <f t="shared" si="40"/>
        <v>9.3535077281847762E-2</v>
      </c>
    </row>
    <row r="62" spans="1:11" ht="20.100000000000001" customHeight="1" x14ac:dyDescent="0.25">
      <c r="A62" s="35"/>
      <c r="B62" t="s">
        <v>20</v>
      </c>
      <c r="C62" s="129">
        <f t="shared" si="37"/>
        <v>3.0944530831492969</v>
      </c>
      <c r="D62" s="130">
        <f t="shared" si="37"/>
        <v>3.0633340492995158</v>
      </c>
      <c r="E62" s="130">
        <f t="shared" si="37"/>
        <v>3.1628049484462837</v>
      </c>
      <c r="F62" s="147">
        <f t="shared" ref="F62:H62" si="51">F38/F14</f>
        <v>3.3549607211625481</v>
      </c>
      <c r="G62" s="147">
        <f t="shared" si="51"/>
        <v>3.5277086706265339</v>
      </c>
      <c r="H62" s="147">
        <f t="shared" si="51"/>
        <v>3.7201652026273089</v>
      </c>
      <c r="I62" s="252">
        <f t="shared" ref="I62" si="52">I38/I14</f>
        <v>3.8222184225049078</v>
      </c>
      <c r="K62" s="43">
        <f t="shared" si="40"/>
        <v>2.7432443001597206E-2</v>
      </c>
    </row>
    <row r="63" spans="1:11" ht="20.100000000000001" customHeight="1" x14ac:dyDescent="0.25">
      <c r="A63" s="35"/>
      <c r="B63" t="s">
        <v>103</v>
      </c>
      <c r="C63" s="129">
        <f t="shared" si="37"/>
        <v>3.6242080016250129</v>
      </c>
      <c r="D63" s="130">
        <f t="shared" si="37"/>
        <v>3.8319918871902581</v>
      </c>
      <c r="E63" s="130">
        <f t="shared" si="37"/>
        <v>3.9938925411898385</v>
      </c>
      <c r="F63" s="147">
        <f t="shared" ref="F63:H63" si="53">F39/F15</f>
        <v>3.7690685130021739</v>
      </c>
      <c r="G63" s="147">
        <f t="shared" si="53"/>
        <v>3.9081079730067483</v>
      </c>
      <c r="H63" s="147">
        <f t="shared" si="53"/>
        <v>3.7463396616680211</v>
      </c>
      <c r="I63" s="252">
        <f t="shared" ref="I63" si="54">I39/I15</f>
        <v>3.6323302719017581</v>
      </c>
      <c r="K63" s="43">
        <f t="shared" si="40"/>
        <v>-3.0432208518835022E-2</v>
      </c>
    </row>
    <row r="64" spans="1:11" ht="20.100000000000001" customHeight="1" x14ac:dyDescent="0.25">
      <c r="A64" s="35"/>
      <c r="B64" t="s">
        <v>9</v>
      </c>
      <c r="C64" s="129">
        <f t="shared" si="37"/>
        <v>2.9725197434027817</v>
      </c>
      <c r="D64" s="130">
        <f t="shared" si="37"/>
        <v>3.0922176967130417</v>
      </c>
      <c r="E64" s="130">
        <f t="shared" si="37"/>
        <v>3.3400513414949007</v>
      </c>
      <c r="F64" s="147">
        <f t="shared" ref="F64:H64" si="55">F40/F16</f>
        <v>3.3903788400207047</v>
      </c>
      <c r="G64" s="147">
        <f t="shared" si="55"/>
        <v>3.4035176225303028</v>
      </c>
      <c r="H64" s="147">
        <f t="shared" si="55"/>
        <v>3.5315880702886275</v>
      </c>
      <c r="I64" s="252">
        <f t="shared" ref="I64" si="56">I40/I16</f>
        <v>3.7293963583464524</v>
      </c>
      <c r="K64" s="43">
        <f t="shared" si="40"/>
        <v>5.6011144029506972E-2</v>
      </c>
    </row>
    <row r="65" spans="1:36" ht="20.100000000000001" customHeight="1" x14ac:dyDescent="0.25">
      <c r="A65" s="35"/>
      <c r="B65" t="s">
        <v>12</v>
      </c>
      <c r="C65" s="129">
        <f t="shared" si="37"/>
        <v>2.5870780949019956</v>
      </c>
      <c r="D65" s="130">
        <f t="shared" si="37"/>
        <v>2.6597150384712642</v>
      </c>
      <c r="E65" s="130">
        <f t="shared" si="37"/>
        <v>2.8435620972733431</v>
      </c>
      <c r="F65" s="147">
        <f t="shared" ref="F65:H65" si="57">F41/F17</f>
        <v>2.40438083990413</v>
      </c>
      <c r="G65" s="147">
        <f t="shared" si="57"/>
        <v>2.4388556619832822</v>
      </c>
      <c r="H65" s="147">
        <f t="shared" si="57"/>
        <v>2.5250833419297534</v>
      </c>
      <c r="I65" s="252">
        <f t="shared" ref="I65" si="58">I41/I17</f>
        <v>2.7052886680412573</v>
      </c>
      <c r="K65" s="43">
        <f t="shared" si="40"/>
        <v>7.1366090425270881E-2</v>
      </c>
    </row>
    <row r="66" spans="1:36" ht="20.100000000000001" customHeight="1" x14ac:dyDescent="0.25">
      <c r="A66" s="35"/>
      <c r="B66" t="s">
        <v>11</v>
      </c>
      <c r="C66" s="129">
        <f t="shared" si="37"/>
        <v>2.7053523323271169</v>
      </c>
      <c r="D66" s="130">
        <f t="shared" si="37"/>
        <v>2.8582163449429099</v>
      </c>
      <c r="E66" s="130">
        <f t="shared" si="37"/>
        <v>2.9886613293918165</v>
      </c>
      <c r="F66" s="147">
        <f t="shared" ref="F66:H66" si="59">F42/F18</f>
        <v>3.0033512190316172</v>
      </c>
      <c r="G66" s="147">
        <f t="shared" si="59"/>
        <v>3.0337369720846326</v>
      </c>
      <c r="H66" s="147">
        <f t="shared" si="59"/>
        <v>3.2037699251573182</v>
      </c>
      <c r="I66" s="252">
        <f t="shared" ref="I66" si="60">I42/I18</f>
        <v>3.4955657890235945</v>
      </c>
      <c r="K66" s="43">
        <f t="shared" si="40"/>
        <v>9.1078907250790792E-2</v>
      </c>
    </row>
    <row r="67" spans="1:36" s="1" customFormat="1" ht="20.100000000000001" customHeight="1" x14ac:dyDescent="0.25">
      <c r="A67" s="35"/>
      <c r="B67" t="s">
        <v>6</v>
      </c>
      <c r="C67" s="129">
        <f t="shared" si="37"/>
        <v>3.2203387361387796</v>
      </c>
      <c r="D67" s="130">
        <f t="shared" si="37"/>
        <v>3.5336721368834847</v>
      </c>
      <c r="E67" s="130">
        <f t="shared" si="37"/>
        <v>3.794407741231824</v>
      </c>
      <c r="F67" s="147">
        <f t="shared" ref="F67:H67" si="61">F43/F19</f>
        <v>3.9585853714938462</v>
      </c>
      <c r="G67" s="147">
        <f t="shared" si="61"/>
        <v>4.0431164340769117</v>
      </c>
      <c r="H67" s="147">
        <f t="shared" si="61"/>
        <v>4.2323958750224309</v>
      </c>
      <c r="I67" s="252">
        <f t="shared" ref="I67" si="62">I43/I19</f>
        <v>4.3849897416246701</v>
      </c>
      <c r="J67"/>
      <c r="K67" s="43">
        <f t="shared" si="40"/>
        <v>3.6053779256041488E-2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35"/>
      <c r="B68" t="s">
        <v>7</v>
      </c>
      <c r="C68" s="132">
        <f t="shared" si="37"/>
        <v>5.7456459973539813</v>
      </c>
      <c r="D68" s="133">
        <f t="shared" si="37"/>
        <v>6.3598698970344749</v>
      </c>
      <c r="E68" s="133">
        <f t="shared" si="37"/>
        <v>6.435994581767444</v>
      </c>
      <c r="F68" s="147">
        <f t="shared" ref="F68:H68" si="63">F44/F20</f>
        <v>6.9692724983047567</v>
      </c>
      <c r="G68" s="147">
        <f t="shared" si="63"/>
        <v>6.6775284770147945</v>
      </c>
      <c r="H68" s="147">
        <f t="shared" si="63"/>
        <v>6.8066812227074234</v>
      </c>
      <c r="I68" s="252">
        <f t="shared" ref="I68" si="64">I44/I20</f>
        <v>7.2710027896050509</v>
      </c>
      <c r="K68" s="48">
        <f t="shared" si="40"/>
        <v>6.8215559346106569E-2</v>
      </c>
    </row>
    <row r="69" spans="1:36" ht="20.100000000000001" customHeight="1" thickBot="1" x14ac:dyDescent="0.3">
      <c r="A69" s="17" t="s">
        <v>51</v>
      </c>
      <c r="B69" s="18"/>
      <c r="C69" s="134">
        <f t="shared" si="37"/>
        <v>1.1651844962701983</v>
      </c>
      <c r="D69" s="135">
        <f t="shared" si="37"/>
        <v>1.1939999104830223</v>
      </c>
      <c r="E69" s="135">
        <f t="shared" si="37"/>
        <v>1.3421143788134609</v>
      </c>
      <c r="F69" s="145">
        <f t="shared" ref="F69:H69" si="65">F45/F21</f>
        <v>1.3354558198048403</v>
      </c>
      <c r="G69" s="145">
        <f t="shared" si="65"/>
        <v>1.3363742466699555</v>
      </c>
      <c r="H69" s="145">
        <f t="shared" si="65"/>
        <v>1.3373822309038859</v>
      </c>
      <c r="I69" s="251">
        <f t="shared" ref="I69" si="66">I45/I21</f>
        <v>1.4195605409916487</v>
      </c>
      <c r="K69" s="34">
        <f t="shared" si="40"/>
        <v>6.1447137690936487E-2</v>
      </c>
    </row>
    <row r="70" spans="1:36" ht="20.100000000000001" customHeight="1" x14ac:dyDescent="0.25">
      <c r="A70" s="35"/>
      <c r="B70" t="s">
        <v>4</v>
      </c>
      <c r="C70" s="129">
        <f t="shared" si="37"/>
        <v>1.2695315889009986</v>
      </c>
      <c r="D70" s="130">
        <f t="shared" si="37"/>
        <v>1.1836627509489048</v>
      </c>
      <c r="E70" s="130">
        <f t="shared" si="37"/>
        <v>1.1466372363788226</v>
      </c>
      <c r="F70" s="147">
        <f t="shared" ref="F70:H70" si="67">F46/F22</f>
        <v>1.0902498149712032</v>
      </c>
      <c r="G70" s="147">
        <f t="shared" si="67"/>
        <v>1.0097717505791066</v>
      </c>
      <c r="H70" s="147">
        <f t="shared" si="67"/>
        <v>1.0250552227225511</v>
      </c>
      <c r="I70" s="252">
        <f t="shared" ref="I70" si="68">I46/I22</f>
        <v>1.1607058245566766</v>
      </c>
      <c r="K70" s="250">
        <f t="shared" si="40"/>
        <v>0.13233492091658913</v>
      </c>
    </row>
    <row r="71" spans="1:36" ht="20.100000000000001" customHeight="1" thickBot="1" x14ac:dyDescent="0.3">
      <c r="A71" s="35"/>
      <c r="B71" t="s">
        <v>3</v>
      </c>
      <c r="C71" s="132">
        <f t="shared" si="37"/>
        <v>1.1622782613695222</v>
      </c>
      <c r="D71" s="130">
        <f t="shared" si="37"/>
        <v>1.1943064846384575</v>
      </c>
      <c r="E71" s="130">
        <f t="shared" si="37"/>
        <v>1.3515997391487742</v>
      </c>
      <c r="F71" s="153">
        <f t="shared" ref="F71:H71" si="69">F47/F23</f>
        <v>1.3573299615032275</v>
      </c>
      <c r="G71" s="153">
        <f t="shared" si="69"/>
        <v>1.3630542418162033</v>
      </c>
      <c r="H71" s="153">
        <f t="shared" si="69"/>
        <v>1.3660629652336955</v>
      </c>
      <c r="I71" s="252">
        <f t="shared" ref="I71" si="70">I47/I23</f>
        <v>1.4452897024376823</v>
      </c>
      <c r="K71" s="48">
        <f t="shared" si="40"/>
        <v>5.7996402230575998E-2</v>
      </c>
    </row>
    <row r="72" spans="1:36" ht="20.100000000000001" customHeight="1" thickBot="1" x14ac:dyDescent="0.3">
      <c r="A72" s="87" t="s">
        <v>5</v>
      </c>
      <c r="B72" s="111"/>
      <c r="C72" s="136">
        <f t="shared" ref="C72:E72" si="71">C48/C24</f>
        <v>2.1054929034593952</v>
      </c>
      <c r="D72" s="137">
        <f t="shared" si="71"/>
        <v>2.1993873370347377</v>
      </c>
      <c r="E72" s="137">
        <f t="shared" si="71"/>
        <v>2.4032794086253029</v>
      </c>
      <c r="F72" s="127">
        <f t="shared" ref="F72:H72" si="72">F48/F24</f>
        <v>2.4510261232335959</v>
      </c>
      <c r="G72" s="127">
        <f t="shared" si="72"/>
        <v>2.4529767417065393</v>
      </c>
      <c r="H72" s="127">
        <f t="shared" si="72"/>
        <v>2.5735875471377097</v>
      </c>
      <c r="I72" s="328">
        <f t="shared" ref="I72" si="73">I48/I24</f>
        <v>2.7378982424562097</v>
      </c>
      <c r="K72" s="138">
        <f t="shared" si="40"/>
        <v>6.3844999367223002E-2</v>
      </c>
    </row>
    <row r="74" spans="1:36" ht="15.75" x14ac:dyDescent="0.25">
      <c r="A74" s="110" t="s">
        <v>44</v>
      </c>
    </row>
  </sheetData>
  <mergeCells count="41">
    <mergeCell ref="A53:B54"/>
    <mergeCell ref="C53:C54"/>
    <mergeCell ref="D53:D54"/>
    <mergeCell ref="E53:E54"/>
    <mergeCell ref="F29:F30"/>
    <mergeCell ref="F53:F54"/>
    <mergeCell ref="A29:B30"/>
    <mergeCell ref="C29:C30"/>
    <mergeCell ref="D29:D30"/>
    <mergeCell ref="E29:E30"/>
    <mergeCell ref="A5:B6"/>
    <mergeCell ref="C5:C6"/>
    <mergeCell ref="D5:D6"/>
    <mergeCell ref="E5:E6"/>
    <mergeCell ref="K5:K6"/>
    <mergeCell ref="H5:H6"/>
    <mergeCell ref="F5:F6"/>
    <mergeCell ref="G5:G6"/>
    <mergeCell ref="S5:T5"/>
    <mergeCell ref="L29:L30"/>
    <mergeCell ref="M29:M30"/>
    <mergeCell ref="S29:T29"/>
    <mergeCell ref="H29:H30"/>
    <mergeCell ref="P29:P30"/>
    <mergeCell ref="K29:K30"/>
    <mergeCell ref="Q5:Q6"/>
    <mergeCell ref="I29:I30"/>
    <mergeCell ref="Q29:Q30"/>
    <mergeCell ref="N5:N6"/>
    <mergeCell ref="P5:P6"/>
    <mergeCell ref="N29:N30"/>
    <mergeCell ref="K53:K54"/>
    <mergeCell ref="I5:I6"/>
    <mergeCell ref="I53:I54"/>
    <mergeCell ref="O29:O30"/>
    <mergeCell ref="O5:O6"/>
    <mergeCell ref="G53:G54"/>
    <mergeCell ref="G29:G30"/>
    <mergeCell ref="H53:H54"/>
    <mergeCell ref="L5:L6"/>
    <mergeCell ref="M5:M6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31:Q48 P7:Q24 S31:T48 S7:T24 I55:I72 K55:K72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31336322-E951-4194-919C-3742121B2E02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3" id="{1A61DFE3-1E67-4D13-B357-E34EBE34655B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  <x14:conditionalFormatting xmlns:xm="http://schemas.microsoft.com/office/excel/2006/main">
          <x14:cfRule type="iconSet" priority="1" id="{FDE59482-64C4-4933-B46A-569BC85C8ECD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J74"/>
  <sheetViews>
    <sheetView showGridLines="0" topLeftCell="A43" workbookViewId="0">
      <selection activeCell="B63" sqref="B63"/>
    </sheetView>
  </sheetViews>
  <sheetFormatPr defaultRowHeight="15" x14ac:dyDescent="0.25"/>
  <cols>
    <col min="1" max="1" width="2.7109375" customWidth="1"/>
    <col min="2" max="2" width="22.140625" bestFit="1" customWidth="1"/>
    <col min="3" max="4" width="11.140625" customWidth="1"/>
    <col min="5" max="5" width="11.140625" bestFit="1" customWidth="1"/>
    <col min="6" max="9" width="11.140625" customWidth="1"/>
    <col min="10" max="10" width="2.5703125" customWidth="1"/>
    <col min="11" max="17" width="10.140625" customWidth="1"/>
    <col min="18" max="18" width="2.5703125" customWidth="1"/>
    <col min="19" max="19" width="11.140625" customWidth="1"/>
    <col min="23" max="24" width="9.28515625" customWidth="1"/>
    <col min="25" max="25" width="1.85546875" customWidth="1"/>
    <col min="29" max="29" width="11.5703125" customWidth="1"/>
  </cols>
  <sheetData>
    <row r="1" spans="1:20" x14ac:dyDescent="0.25">
      <c r="A1" s="1" t="s">
        <v>65</v>
      </c>
    </row>
    <row r="2" spans="1:20" x14ac:dyDescent="0.25">
      <c r="A2" s="1"/>
    </row>
    <row r="3" spans="1:20" x14ac:dyDescent="0.25">
      <c r="A3" s="1" t="s">
        <v>29</v>
      </c>
      <c r="K3" s="1" t="s">
        <v>31</v>
      </c>
      <c r="S3" s="1" t="str">
        <f>'6'!S3</f>
        <v>VARIAÇÃO (JAN.-DEZ)</v>
      </c>
    </row>
    <row r="4" spans="1:20" ht="15.75" thickBot="1" x14ac:dyDescent="0.3"/>
    <row r="5" spans="1:20" ht="24" customHeight="1" x14ac:dyDescent="0.25">
      <c r="A5" s="378" t="s">
        <v>52</v>
      </c>
      <c r="B5" s="394"/>
      <c r="C5" s="380">
        <v>2016</v>
      </c>
      <c r="D5" s="382">
        <v>2017</v>
      </c>
      <c r="E5" s="382">
        <v>2018</v>
      </c>
      <c r="F5" s="382">
        <v>2019</v>
      </c>
      <c r="G5" s="382">
        <v>2020</v>
      </c>
      <c r="H5" s="382">
        <v>2021</v>
      </c>
      <c r="I5" s="386">
        <v>2022</v>
      </c>
      <c r="K5" s="388">
        <v>2016</v>
      </c>
      <c r="L5" s="382">
        <v>2017</v>
      </c>
      <c r="M5" s="382">
        <v>2018</v>
      </c>
      <c r="N5" s="382">
        <v>2019</v>
      </c>
      <c r="O5" s="382">
        <v>2020</v>
      </c>
      <c r="P5" s="382">
        <v>2021</v>
      </c>
      <c r="Q5" s="386">
        <v>2022</v>
      </c>
      <c r="S5" s="391" t="s">
        <v>100</v>
      </c>
      <c r="T5" s="392"/>
    </row>
    <row r="6" spans="1:20" ht="20.25" customHeight="1" thickBot="1" x14ac:dyDescent="0.3">
      <c r="A6" s="395"/>
      <c r="B6" s="396"/>
      <c r="C6" s="393"/>
      <c r="D6" s="390"/>
      <c r="E6" s="390"/>
      <c r="F6" s="383"/>
      <c r="G6" s="390"/>
      <c r="H6" s="383">
        <v>2020</v>
      </c>
      <c r="I6" s="387">
        <v>2021</v>
      </c>
      <c r="K6" s="397"/>
      <c r="L6" s="390"/>
      <c r="M6" s="390"/>
      <c r="N6" s="390"/>
      <c r="O6" s="390"/>
      <c r="P6" s="390"/>
      <c r="Q6" s="402">
        <v>2021</v>
      </c>
      <c r="S6" s="102" t="s">
        <v>0</v>
      </c>
      <c r="T6" s="88" t="s">
        <v>43</v>
      </c>
    </row>
    <row r="7" spans="1:20" ht="20.100000000000001" customHeight="1" thickBot="1" x14ac:dyDescent="0.3">
      <c r="A7" s="15" t="s">
        <v>2</v>
      </c>
      <c r="B7" s="16"/>
      <c r="C7" s="20">
        <f>SUM(C8:C20)</f>
        <v>25537692</v>
      </c>
      <c r="D7" s="21">
        <f>SUM(D8:D20)</f>
        <v>27705328</v>
      </c>
      <c r="E7" s="21">
        <f>SUM(E8:E20)</f>
        <v>29031670</v>
      </c>
      <c r="F7" s="21">
        <f>SUM(F8:F20)</f>
        <v>33762788</v>
      </c>
      <c r="G7" s="21">
        <f>SUM(G8:G20)</f>
        <v>17865065</v>
      </c>
      <c r="H7" s="21">
        <f t="shared" ref="H7:I7" si="0">SUM(H8:H20)</f>
        <v>17612972</v>
      </c>
      <c r="I7" s="316">
        <f t="shared" si="0"/>
        <v>29802548</v>
      </c>
      <c r="K7" s="78">
        <f t="shared" ref="K7:Q7" si="1">C7/C24</f>
        <v>0.34702816082287186</v>
      </c>
      <c r="L7" s="27">
        <f t="shared" si="1"/>
        <v>0.34541445085493772</v>
      </c>
      <c r="M7" s="27">
        <f t="shared" si="1"/>
        <v>0.35678891536952334</v>
      </c>
      <c r="N7" s="27">
        <f t="shared" si="1"/>
        <v>0.37852559034829586</v>
      </c>
      <c r="O7" s="27">
        <f t="shared" si="1"/>
        <v>0.36209830593739745</v>
      </c>
      <c r="P7" s="19">
        <f t="shared" si="1"/>
        <v>0.38421382784557989</v>
      </c>
      <c r="Q7" s="28">
        <f t="shared" si="1"/>
        <v>0.3540652578196824</v>
      </c>
      <c r="S7" s="113">
        <f t="shared" ref="S7:S24" si="2">(I7-H7)/H7</f>
        <v>0.69207945144067684</v>
      </c>
      <c r="T7" s="112">
        <f>(Q7-P7)*100</f>
        <v>-3.014857002589749</v>
      </c>
    </row>
    <row r="8" spans="1:20" ht="20.100000000000001" customHeight="1" x14ac:dyDescent="0.25">
      <c r="A8" s="35"/>
      <c r="B8" t="s">
        <v>10</v>
      </c>
      <c r="C8" s="22">
        <v>4702002</v>
      </c>
      <c r="D8" s="49">
        <v>5732995</v>
      </c>
      <c r="E8" s="49">
        <v>5593310</v>
      </c>
      <c r="F8" s="23">
        <v>6042471</v>
      </c>
      <c r="G8" s="226">
        <v>3393434</v>
      </c>
      <c r="H8" s="226">
        <v>3466822</v>
      </c>
      <c r="I8" s="180">
        <v>5601358</v>
      </c>
      <c r="K8" s="106">
        <f t="shared" ref="K8:K20" si="3">C8/$C$7</f>
        <v>0.18412008414855971</v>
      </c>
      <c r="L8" s="29">
        <f t="shared" ref="L8:L20" si="4">D8/$D$7</f>
        <v>0.2069275267197703</v>
      </c>
      <c r="M8" s="29">
        <f t="shared" ref="M8:M20" si="5">E8/$E$7</f>
        <v>0.19266235803865228</v>
      </c>
      <c r="N8" s="51">
        <f t="shared" ref="N8:N20" si="6">F8/$F$7</f>
        <v>0.17896836600105417</v>
      </c>
      <c r="O8" s="51">
        <f>G8/$G$7</f>
        <v>0.18994803545355138</v>
      </c>
      <c r="P8" s="51">
        <f t="shared" ref="P8:P20" si="7">H8/$H$7</f>
        <v>0.19683344752946863</v>
      </c>
      <c r="Q8" s="30">
        <f t="shared" ref="Q8:Q20" si="8">I8/$I$7</f>
        <v>0.18794896328998448</v>
      </c>
      <c r="S8" s="114">
        <f t="shared" si="2"/>
        <v>0.61570395018838575</v>
      </c>
      <c r="T8" s="115">
        <f t="shared" ref="T8:T24" si="9">(Q8-P8)*100</f>
        <v>-0.88844842394841528</v>
      </c>
    </row>
    <row r="9" spans="1:20" ht="20.100000000000001" customHeight="1" x14ac:dyDescent="0.25">
      <c r="A9" s="35"/>
      <c r="B9" t="s">
        <v>21</v>
      </c>
      <c r="C9" s="22">
        <v>364939</v>
      </c>
      <c r="D9" s="49">
        <v>476985</v>
      </c>
      <c r="E9" s="49">
        <v>302334</v>
      </c>
      <c r="F9" s="23">
        <v>272418</v>
      </c>
      <c r="G9" s="226">
        <v>154593</v>
      </c>
      <c r="H9" s="226">
        <v>156955</v>
      </c>
      <c r="I9" s="180">
        <v>269737</v>
      </c>
      <c r="K9" s="106">
        <f t="shared" si="3"/>
        <v>1.4290210720686897E-2</v>
      </c>
      <c r="L9" s="29">
        <f t="shared" si="4"/>
        <v>1.7216363581763046E-2</v>
      </c>
      <c r="M9" s="29">
        <f t="shared" si="5"/>
        <v>1.0413937606758412E-2</v>
      </c>
      <c r="N9" s="51">
        <f t="shared" si="6"/>
        <v>8.0685872268605307E-3</v>
      </c>
      <c r="O9" s="51">
        <f t="shared" ref="O9:O20" si="10">G9/$G$7</f>
        <v>8.6533690193682476E-3</v>
      </c>
      <c r="P9" s="51">
        <f t="shared" si="7"/>
        <v>8.9113296722438447E-3</v>
      </c>
      <c r="Q9" s="30">
        <f t="shared" si="8"/>
        <v>9.050803307153469E-3</v>
      </c>
      <c r="S9" s="114">
        <f t="shared" si="2"/>
        <v>0.71856264534420689</v>
      </c>
      <c r="T9" s="115">
        <f t="shared" si="9"/>
        <v>1.3947363490962421E-2</v>
      </c>
    </row>
    <row r="10" spans="1:20" ht="20.100000000000001" customHeight="1" x14ac:dyDescent="0.25">
      <c r="A10" s="35"/>
      <c r="B10" t="s">
        <v>15</v>
      </c>
      <c r="C10" s="22">
        <v>3467330</v>
      </c>
      <c r="D10" s="49">
        <v>4379112</v>
      </c>
      <c r="E10" s="49">
        <v>4100973</v>
      </c>
      <c r="F10" s="23">
        <v>4526694</v>
      </c>
      <c r="G10" s="226">
        <v>2630040</v>
      </c>
      <c r="H10" s="226">
        <v>2896266</v>
      </c>
      <c r="I10" s="180">
        <v>4955155</v>
      </c>
      <c r="K10" s="106">
        <f t="shared" si="3"/>
        <v>0.13577303696825851</v>
      </c>
      <c r="L10" s="29">
        <f t="shared" si="4"/>
        <v>0.15806028356711749</v>
      </c>
      <c r="M10" s="29">
        <f t="shared" si="5"/>
        <v>0.14125859793804491</v>
      </c>
      <c r="N10" s="51">
        <f t="shared" si="6"/>
        <v>0.1340734657339317</v>
      </c>
      <c r="O10" s="51">
        <f t="shared" si="10"/>
        <v>0.14721692868175962</v>
      </c>
      <c r="P10" s="51">
        <f t="shared" si="7"/>
        <v>0.16443936889242769</v>
      </c>
      <c r="Q10" s="30">
        <f t="shared" si="8"/>
        <v>0.16626615281351112</v>
      </c>
      <c r="S10" s="114">
        <f t="shared" si="2"/>
        <v>0.71087703960893089</v>
      </c>
      <c r="T10" s="115">
        <f t="shared" si="9"/>
        <v>0.18267839210834302</v>
      </c>
    </row>
    <row r="11" spans="1:20" ht="20.100000000000001" customHeight="1" x14ac:dyDescent="0.25">
      <c r="A11" s="35"/>
      <c r="B11" t="s">
        <v>8</v>
      </c>
      <c r="C11" s="22">
        <v>39672</v>
      </c>
      <c r="D11" s="49">
        <v>46278</v>
      </c>
      <c r="E11" s="49">
        <v>123104</v>
      </c>
      <c r="F11" s="23">
        <v>114133</v>
      </c>
      <c r="G11" s="226">
        <v>23134</v>
      </c>
      <c r="H11" s="226">
        <v>3452</v>
      </c>
      <c r="I11" s="180">
        <v>3445</v>
      </c>
      <c r="K11" s="106">
        <f t="shared" si="3"/>
        <v>1.5534684966832554E-3</v>
      </c>
      <c r="L11" s="29">
        <f t="shared" si="4"/>
        <v>1.6703646316694031E-3</v>
      </c>
      <c r="M11" s="29">
        <f t="shared" si="5"/>
        <v>4.2403347792255835E-3</v>
      </c>
      <c r="N11" s="51">
        <f t="shared" si="6"/>
        <v>3.3804376581696985E-3</v>
      </c>
      <c r="O11" s="51">
        <f t="shared" si="10"/>
        <v>1.2949295174688701E-3</v>
      </c>
      <c r="P11" s="51">
        <f t="shared" si="7"/>
        <v>1.9599190869093528E-4</v>
      </c>
      <c r="Q11" s="30">
        <f t="shared" si="8"/>
        <v>1.1559414315849773E-4</v>
      </c>
      <c r="S11" s="114">
        <f t="shared" si="2"/>
        <v>-2.0278099652375433E-3</v>
      </c>
      <c r="T11" s="115">
        <f t="shared" si="9"/>
        <v>-8.0397765532437548E-3</v>
      </c>
    </row>
    <row r="12" spans="1:20" ht="20.100000000000001" customHeight="1" x14ac:dyDescent="0.25">
      <c r="A12" s="35"/>
      <c r="B12" t="s">
        <v>19</v>
      </c>
      <c r="C12" s="22">
        <v>21660</v>
      </c>
      <c r="D12" s="49">
        <v>12633</v>
      </c>
      <c r="E12" s="49">
        <v>10045</v>
      </c>
      <c r="F12" s="23">
        <v>19629</v>
      </c>
      <c r="G12" s="226">
        <v>44990</v>
      </c>
      <c r="H12" s="226">
        <v>21465</v>
      </c>
      <c r="I12" s="180">
        <v>28863</v>
      </c>
      <c r="K12" s="106">
        <f t="shared" si="3"/>
        <v>8.4815808726959347E-4</v>
      </c>
      <c r="L12" s="29">
        <f t="shared" si="4"/>
        <v>4.5597727628418622E-4</v>
      </c>
      <c r="M12" s="29">
        <f t="shared" si="5"/>
        <v>3.4600145289609587E-4</v>
      </c>
      <c r="N12" s="51">
        <f t="shared" si="6"/>
        <v>5.8137971307345828E-4</v>
      </c>
      <c r="O12" s="51">
        <f t="shared" si="10"/>
        <v>2.518322771285747E-3</v>
      </c>
      <c r="P12" s="51">
        <f t="shared" si="7"/>
        <v>1.2187040324597121E-3</v>
      </c>
      <c r="Q12" s="30">
        <f t="shared" si="8"/>
        <v>9.6847423918250213E-4</v>
      </c>
      <c r="S12" s="114">
        <f t="shared" si="2"/>
        <v>0.34465408805031444</v>
      </c>
      <c r="T12" s="115">
        <f t="shared" si="9"/>
        <v>-2.5022979327721E-2</v>
      </c>
    </row>
    <row r="13" spans="1:20" ht="20.100000000000001" customHeight="1" x14ac:dyDescent="0.25">
      <c r="A13" s="35"/>
      <c r="B13" t="s">
        <v>13</v>
      </c>
      <c r="C13" s="22">
        <v>20984</v>
      </c>
      <c r="D13" s="49">
        <v>45120</v>
      </c>
      <c r="E13" s="49">
        <v>98963</v>
      </c>
      <c r="F13" s="23">
        <v>77778</v>
      </c>
      <c r="G13" s="226">
        <v>28035</v>
      </c>
      <c r="H13" s="226">
        <v>27309</v>
      </c>
      <c r="I13" s="180">
        <v>49886</v>
      </c>
      <c r="K13" s="106">
        <f t="shared" si="3"/>
        <v>8.2168741012304477E-4</v>
      </c>
      <c r="L13" s="29">
        <f t="shared" si="4"/>
        <v>1.6285676170301972E-3</v>
      </c>
      <c r="M13" s="29">
        <f t="shared" si="5"/>
        <v>3.4087946025840058E-3</v>
      </c>
      <c r="N13" s="51">
        <f t="shared" si="6"/>
        <v>2.3036604678499891E-3</v>
      </c>
      <c r="O13" s="51">
        <f t="shared" si="10"/>
        <v>1.5692638118025319E-3</v>
      </c>
      <c r="P13" s="51">
        <f t="shared" si="7"/>
        <v>1.550504934658387E-3</v>
      </c>
      <c r="Q13" s="30">
        <f t="shared" si="8"/>
        <v>1.6738837229622111E-3</v>
      </c>
      <c r="S13" s="114">
        <f t="shared" si="2"/>
        <v>0.82672379069171331</v>
      </c>
      <c r="T13" s="115">
        <f t="shared" si="9"/>
        <v>1.2337878830382407E-2</v>
      </c>
    </row>
    <row r="14" spans="1:20" ht="20.100000000000001" customHeight="1" x14ac:dyDescent="0.25">
      <c r="A14" s="35"/>
      <c r="B14" t="s">
        <v>20</v>
      </c>
      <c r="C14" s="22">
        <v>2635220</v>
      </c>
      <c r="D14" s="49">
        <v>1598559</v>
      </c>
      <c r="E14" s="49">
        <v>1978945</v>
      </c>
      <c r="F14" s="23">
        <v>2189491</v>
      </c>
      <c r="G14" s="226">
        <v>1189901</v>
      </c>
      <c r="H14" s="226">
        <v>1048831</v>
      </c>
      <c r="I14" s="180">
        <v>1813017</v>
      </c>
      <c r="K14" s="106">
        <f t="shared" si="3"/>
        <v>0.10318943465995283</v>
      </c>
      <c r="L14" s="29">
        <f t="shared" si="4"/>
        <v>5.7698613060996787E-2</v>
      </c>
      <c r="M14" s="29">
        <f t="shared" si="5"/>
        <v>6.8165041831902889E-2</v>
      </c>
      <c r="N14" s="51">
        <f t="shared" si="6"/>
        <v>6.4849235791783547E-2</v>
      </c>
      <c r="O14" s="51">
        <f t="shared" si="10"/>
        <v>6.6604907398881558E-2</v>
      </c>
      <c r="P14" s="51">
        <f t="shared" si="7"/>
        <v>5.9548780296704046E-2</v>
      </c>
      <c r="Q14" s="30">
        <f t="shared" si="8"/>
        <v>6.0834295107921647E-2</v>
      </c>
      <c r="S14" s="114">
        <f t="shared" si="2"/>
        <v>0.72860737335185555</v>
      </c>
      <c r="T14" s="115">
        <f t="shared" si="9"/>
        <v>0.12855148112176015</v>
      </c>
    </row>
    <row r="15" spans="1:20" ht="20.100000000000001" customHeight="1" x14ac:dyDescent="0.25">
      <c r="A15" s="35"/>
      <c r="B15" t="s">
        <v>103</v>
      </c>
      <c r="C15" s="22">
        <v>116567</v>
      </c>
      <c r="D15" s="49">
        <v>165876</v>
      </c>
      <c r="E15" s="49">
        <v>524149</v>
      </c>
      <c r="F15" s="23">
        <v>593143</v>
      </c>
      <c r="G15" s="226">
        <v>450570</v>
      </c>
      <c r="H15" s="226">
        <v>393510</v>
      </c>
      <c r="I15" s="180">
        <v>567829</v>
      </c>
      <c r="K15" s="106">
        <f t="shared" si="3"/>
        <v>4.5645080221031718E-3</v>
      </c>
      <c r="L15" s="29">
        <f t="shared" si="4"/>
        <v>5.9871516410128769E-3</v>
      </c>
      <c r="M15" s="29">
        <f t="shared" si="5"/>
        <v>1.805438681274622E-2</v>
      </c>
      <c r="N15" s="51">
        <f t="shared" si="6"/>
        <v>1.7567950845765463E-2</v>
      </c>
      <c r="O15" s="51">
        <f t="shared" si="10"/>
        <v>2.5220731074865946E-2</v>
      </c>
      <c r="P15" s="51">
        <f t="shared" si="7"/>
        <v>2.2342055616735211E-2</v>
      </c>
      <c r="Q15" s="30">
        <f t="shared" si="8"/>
        <v>1.9053035331073033E-2</v>
      </c>
      <c r="S15" s="114">
        <f t="shared" si="2"/>
        <v>0.44298493049731902</v>
      </c>
      <c r="T15" s="115">
        <f t="shared" si="9"/>
        <v>-0.32890202856621781</v>
      </c>
    </row>
    <row r="16" spans="1:20" ht="20.100000000000001" customHeight="1" x14ac:dyDescent="0.25">
      <c r="A16" s="35"/>
      <c r="B16" t="s">
        <v>9</v>
      </c>
      <c r="C16" s="22">
        <v>911333</v>
      </c>
      <c r="D16" s="49">
        <v>970213</v>
      </c>
      <c r="E16" s="49">
        <v>1020274</v>
      </c>
      <c r="F16" s="23">
        <v>871643</v>
      </c>
      <c r="G16" s="226">
        <v>283746</v>
      </c>
      <c r="H16" s="226">
        <v>664508</v>
      </c>
      <c r="I16" s="180">
        <v>1324158</v>
      </c>
      <c r="K16" s="106">
        <f t="shared" si="3"/>
        <v>3.5685801207094206E-2</v>
      </c>
      <c r="L16" s="29">
        <f t="shared" si="4"/>
        <v>3.5019004286828873E-2</v>
      </c>
      <c r="M16" s="29">
        <f t="shared" si="5"/>
        <v>3.5143482961882661E-2</v>
      </c>
      <c r="N16" s="51">
        <f t="shared" si="6"/>
        <v>2.581667722464152E-2</v>
      </c>
      <c r="O16" s="51">
        <f t="shared" si="10"/>
        <v>1.5882729785757846E-2</v>
      </c>
      <c r="P16" s="51">
        <f t="shared" si="7"/>
        <v>3.7728328870334886E-2</v>
      </c>
      <c r="Q16" s="30">
        <f t="shared" si="8"/>
        <v>4.4431033212328018E-2</v>
      </c>
      <c r="S16" s="114">
        <f t="shared" si="2"/>
        <v>0.99268932804420718</v>
      </c>
      <c r="T16" s="115">
        <f t="shared" si="9"/>
        <v>0.6702704341993132</v>
      </c>
    </row>
    <row r="17" spans="1:20" ht="20.25" customHeight="1" x14ac:dyDescent="0.25">
      <c r="A17" s="35"/>
      <c r="B17" t="s">
        <v>12</v>
      </c>
      <c r="C17" s="22">
        <v>1445066</v>
      </c>
      <c r="D17" s="49">
        <v>1634472</v>
      </c>
      <c r="E17" s="49">
        <v>1559489</v>
      </c>
      <c r="F17" s="23">
        <v>3756785</v>
      </c>
      <c r="G17" s="226">
        <v>2133360</v>
      </c>
      <c r="H17" s="226">
        <v>1951781</v>
      </c>
      <c r="I17" s="180">
        <v>3328419</v>
      </c>
      <c r="K17" s="106">
        <f t="shared" si="3"/>
        <v>5.6585614706293738E-2</v>
      </c>
      <c r="L17" s="29">
        <f t="shared" si="4"/>
        <v>5.8994861926918891E-2</v>
      </c>
      <c r="M17" s="29">
        <f t="shared" si="5"/>
        <v>5.3716820286259799E-2</v>
      </c>
      <c r="N17" s="51">
        <f t="shared" si="6"/>
        <v>0.11126998753775903</v>
      </c>
      <c r="O17" s="51">
        <f t="shared" si="10"/>
        <v>0.11941518264836988</v>
      </c>
      <c r="P17" s="51">
        <f t="shared" si="7"/>
        <v>0.1108149720558234</v>
      </c>
      <c r="Q17" s="30">
        <f t="shared" si="8"/>
        <v>0.1116823635348226</v>
      </c>
      <c r="S17" s="114">
        <f t="shared" si="2"/>
        <v>0.70532400919980265</v>
      </c>
      <c r="T17" s="115">
        <f t="shared" si="9"/>
        <v>8.6739147899919655E-2</v>
      </c>
    </row>
    <row r="18" spans="1:20" ht="20.100000000000001" customHeight="1" x14ac:dyDescent="0.25">
      <c r="A18" s="35"/>
      <c r="B18" t="s">
        <v>11</v>
      </c>
      <c r="C18" s="22">
        <v>1651293</v>
      </c>
      <c r="D18" s="49">
        <v>1613259</v>
      </c>
      <c r="E18" s="49">
        <v>1717556</v>
      </c>
      <c r="F18" s="23">
        <v>2470653</v>
      </c>
      <c r="G18" s="226">
        <v>1398091</v>
      </c>
      <c r="H18" s="226">
        <v>1289594</v>
      </c>
      <c r="I18" s="180">
        <v>2287509</v>
      </c>
      <c r="K18" s="106">
        <f t="shared" si="3"/>
        <v>6.4661011652893299E-2</v>
      </c>
      <c r="L18" s="29">
        <f t="shared" si="4"/>
        <v>5.8229196925587742E-2</v>
      </c>
      <c r="M18" s="29">
        <f t="shared" si="5"/>
        <v>5.9161460570473556E-2</v>
      </c>
      <c r="N18" s="51">
        <f t="shared" si="6"/>
        <v>7.3176806370374395E-2</v>
      </c>
      <c r="O18" s="51">
        <f t="shared" si="10"/>
        <v>7.8258377453426564E-2</v>
      </c>
      <c r="P18" s="51">
        <f t="shared" si="7"/>
        <v>7.3218421059205688E-2</v>
      </c>
      <c r="Q18" s="30">
        <f t="shared" si="8"/>
        <v>7.675548412840405E-2</v>
      </c>
      <c r="S18" s="114">
        <f t="shared" si="2"/>
        <v>0.77382106306325871</v>
      </c>
      <c r="T18" s="115">
        <f t="shared" si="9"/>
        <v>0.35370630691983623</v>
      </c>
    </row>
    <row r="19" spans="1:20" ht="20.100000000000001" customHeight="1" x14ac:dyDescent="0.25">
      <c r="A19" s="35"/>
      <c r="B19" t="s">
        <v>6</v>
      </c>
      <c r="C19" s="22">
        <v>9967668</v>
      </c>
      <c r="D19" s="49">
        <v>10737419</v>
      </c>
      <c r="E19" s="49">
        <v>11617205</v>
      </c>
      <c r="F19" s="23">
        <v>12516189</v>
      </c>
      <c r="G19" s="226">
        <v>6007548</v>
      </c>
      <c r="H19" s="226">
        <v>5585205</v>
      </c>
      <c r="I19" s="180">
        <v>9390414</v>
      </c>
      <c r="K19" s="106">
        <f t="shared" si="3"/>
        <v>0.39031201410056948</v>
      </c>
      <c r="L19" s="29">
        <f t="shared" si="4"/>
        <v>0.38755790943893537</v>
      </c>
      <c r="M19" s="29">
        <f t="shared" si="5"/>
        <v>0.40015627760993427</v>
      </c>
      <c r="N19" s="51">
        <f t="shared" si="6"/>
        <v>0.37070958121112513</v>
      </c>
      <c r="O19" s="51">
        <f t="shared" si="10"/>
        <v>0.33627350362285274</v>
      </c>
      <c r="P19" s="51">
        <f t="shared" si="7"/>
        <v>0.31710747056203803</v>
      </c>
      <c r="Q19" s="30">
        <f t="shared" si="8"/>
        <v>0.31508762270930663</v>
      </c>
      <c r="S19" s="114">
        <f t="shared" si="2"/>
        <v>0.6813015815892165</v>
      </c>
      <c r="T19" s="115">
        <f t="shared" si="9"/>
        <v>-0.20198478527314045</v>
      </c>
    </row>
    <row r="20" spans="1:20" ht="20.100000000000001" customHeight="1" thickBot="1" x14ac:dyDescent="0.3">
      <c r="A20" s="35"/>
      <c r="B20" t="s">
        <v>7</v>
      </c>
      <c r="C20" s="45">
        <v>193958</v>
      </c>
      <c r="D20" s="58">
        <v>292407</v>
      </c>
      <c r="E20" s="58">
        <v>385323</v>
      </c>
      <c r="F20" s="23">
        <v>311761</v>
      </c>
      <c r="G20" s="226">
        <v>127623</v>
      </c>
      <c r="H20" s="226">
        <v>107274</v>
      </c>
      <c r="I20" s="180">
        <v>182758</v>
      </c>
      <c r="K20" s="106">
        <f t="shared" si="3"/>
        <v>7.5949698195122723E-3</v>
      </c>
      <c r="L20" s="29">
        <f t="shared" si="4"/>
        <v>1.0554179326084859E-2</v>
      </c>
      <c r="M20" s="29">
        <f t="shared" si="5"/>
        <v>1.3272505508639358E-2</v>
      </c>
      <c r="N20" s="51">
        <f t="shared" si="6"/>
        <v>9.2338642176114129E-3</v>
      </c>
      <c r="O20" s="51">
        <f t="shared" si="10"/>
        <v>7.1437187606090431E-3</v>
      </c>
      <c r="P20" s="51">
        <f t="shared" si="7"/>
        <v>6.0906245692095573E-3</v>
      </c>
      <c r="Q20" s="30">
        <f t="shared" si="8"/>
        <v>6.1322944601917926E-3</v>
      </c>
      <c r="S20" s="116">
        <f t="shared" si="2"/>
        <v>0.70365605831795219</v>
      </c>
      <c r="T20" s="117">
        <f t="shared" si="9"/>
        <v>4.1669890982235294E-3</v>
      </c>
    </row>
    <row r="21" spans="1:20" ht="20.100000000000001" customHeight="1" thickBot="1" x14ac:dyDescent="0.3">
      <c r="A21" s="17" t="s">
        <v>51</v>
      </c>
      <c r="B21" s="18"/>
      <c r="C21" s="24">
        <f>C22+C23</f>
        <v>48051990</v>
      </c>
      <c r="D21" s="50">
        <f>D22+D23</f>
        <v>52503615</v>
      </c>
      <c r="E21" s="50">
        <f>E22+E23</f>
        <v>52337646</v>
      </c>
      <c r="F21" s="25">
        <f>F22+F23</f>
        <v>55432735</v>
      </c>
      <c r="G21" s="25">
        <f>G22+G23</f>
        <v>31472545</v>
      </c>
      <c r="H21" s="312">
        <f t="shared" ref="H21:I21" si="11">H22+H23</f>
        <v>28228616</v>
      </c>
      <c r="I21" s="179">
        <f t="shared" si="11"/>
        <v>54369924</v>
      </c>
      <c r="K21" s="31">
        <f t="shared" ref="K21:Q21" si="12">C21/C24</f>
        <v>0.65297183917712809</v>
      </c>
      <c r="L21" s="32">
        <f t="shared" si="12"/>
        <v>0.65458554914506228</v>
      </c>
      <c r="M21" s="32">
        <f t="shared" si="12"/>
        <v>0.64321108463047671</v>
      </c>
      <c r="N21" s="32">
        <f t="shared" si="12"/>
        <v>0.6214744096517042</v>
      </c>
      <c r="O21" s="32">
        <f t="shared" si="12"/>
        <v>0.63790169406260255</v>
      </c>
      <c r="P21" s="40">
        <f t="shared" si="12"/>
        <v>0.61578617215442011</v>
      </c>
      <c r="Q21" s="33">
        <f t="shared" si="12"/>
        <v>0.64593474218031754</v>
      </c>
      <c r="S21" s="78">
        <f t="shared" si="2"/>
        <v>0.92605701958608244</v>
      </c>
      <c r="T21" s="112">
        <f t="shared" si="9"/>
        <v>3.0148570025897437</v>
      </c>
    </row>
    <row r="22" spans="1:20" ht="20.100000000000001" customHeight="1" x14ac:dyDescent="0.25">
      <c r="A22" s="35"/>
      <c r="B22" t="s">
        <v>4</v>
      </c>
      <c r="C22" s="22">
        <v>360548</v>
      </c>
      <c r="D22" s="49">
        <v>232948</v>
      </c>
      <c r="E22" s="49">
        <v>124838</v>
      </c>
      <c r="F22" s="23">
        <v>118506</v>
      </c>
      <c r="G22" s="226">
        <v>127810</v>
      </c>
      <c r="H22" s="226">
        <v>234106</v>
      </c>
      <c r="I22" s="180">
        <v>405942</v>
      </c>
      <c r="K22" s="106">
        <f>C22/C24</f>
        <v>4.8994368531175333E-3</v>
      </c>
      <c r="L22" s="51">
        <f>D22/D24</f>
        <v>2.9042646778177838E-3</v>
      </c>
      <c r="M22" s="51">
        <f>E22/E24</f>
        <v>1.5342146909530369E-3</v>
      </c>
      <c r="N22" s="51">
        <f>F22/F21</f>
        <v>2.1378342598466411E-3</v>
      </c>
      <c r="O22" s="51">
        <f>G22/G21</f>
        <v>4.0609998333468109E-3</v>
      </c>
      <c r="P22" s="51">
        <f>H22/H24</f>
        <v>5.1068475202037068E-3</v>
      </c>
      <c r="Q22" s="30">
        <f>I22/I24</f>
        <v>4.8227406223735475E-3</v>
      </c>
      <c r="S22" s="118">
        <f t="shared" si="2"/>
        <v>0.73400938036615893</v>
      </c>
      <c r="T22" s="119">
        <f t="shared" si="9"/>
        <v>-2.8410689783015929E-2</v>
      </c>
    </row>
    <row r="23" spans="1:20" ht="20.100000000000001" customHeight="1" thickBot="1" x14ac:dyDescent="0.3">
      <c r="A23" s="35"/>
      <c r="B23" t="s">
        <v>3</v>
      </c>
      <c r="C23" s="45">
        <v>47691442</v>
      </c>
      <c r="D23" s="49">
        <v>52270667</v>
      </c>
      <c r="E23" s="49">
        <v>52212808</v>
      </c>
      <c r="F23" s="46">
        <v>55314229</v>
      </c>
      <c r="G23" s="226">
        <v>31344735</v>
      </c>
      <c r="H23" s="226">
        <v>27994510</v>
      </c>
      <c r="I23" s="180">
        <v>53963982</v>
      </c>
      <c r="K23" s="106">
        <f>C23/C24</f>
        <v>0.64807240232401053</v>
      </c>
      <c r="L23" s="51">
        <f>D23/D24</f>
        <v>0.65168128446724449</v>
      </c>
      <c r="M23" s="51">
        <f>E23/E24</f>
        <v>0.64167686993952366</v>
      </c>
      <c r="N23" s="51">
        <f>F23/F21</f>
        <v>0.99786216574015341</v>
      </c>
      <c r="O23" s="51">
        <f>G23/G21</f>
        <v>0.99593900016665315</v>
      </c>
      <c r="P23" s="192">
        <f>H23/H24</f>
        <v>0.61067932463421637</v>
      </c>
      <c r="Q23" s="121">
        <f>I23/I24</f>
        <v>0.64111200155794401</v>
      </c>
      <c r="S23" s="120">
        <f t="shared" si="2"/>
        <v>0.92766303107287817</v>
      </c>
      <c r="T23" s="117">
        <f t="shared" si="9"/>
        <v>3.0432676923727642</v>
      </c>
    </row>
    <row r="24" spans="1:20" ht="20.100000000000001" customHeight="1" thickBot="1" x14ac:dyDescent="0.3">
      <c r="A24" s="87" t="s">
        <v>5</v>
      </c>
      <c r="B24" s="111"/>
      <c r="C24" s="95">
        <f>C7+C21</f>
        <v>73589682</v>
      </c>
      <c r="D24" s="96">
        <f>D7+D21</f>
        <v>80208943</v>
      </c>
      <c r="E24" s="96">
        <f>E7+E21</f>
        <v>81369316</v>
      </c>
      <c r="F24" s="96">
        <f>F7+F21</f>
        <v>89195523</v>
      </c>
      <c r="G24" s="96">
        <f>G7+G21</f>
        <v>49337610</v>
      </c>
      <c r="H24" s="189">
        <f t="shared" ref="H24:I24" si="13">H7+H21</f>
        <v>45841588</v>
      </c>
      <c r="I24" s="186">
        <f t="shared" si="13"/>
        <v>84172472</v>
      </c>
      <c r="K24" s="101">
        <f>K7+K21</f>
        <v>1</v>
      </c>
      <c r="L24" s="97">
        <f>L7+L21</f>
        <v>1</v>
      </c>
      <c r="M24" s="97">
        <f>M7+M21</f>
        <v>1</v>
      </c>
      <c r="N24" s="97">
        <f>N7+N21</f>
        <v>1</v>
      </c>
      <c r="O24" s="97">
        <f>O7+O21</f>
        <v>1</v>
      </c>
      <c r="P24" s="194">
        <f t="shared" ref="P24:Q24" si="14">P7+P21</f>
        <v>1</v>
      </c>
      <c r="Q24" s="97">
        <f t="shared" si="14"/>
        <v>1</v>
      </c>
      <c r="S24" s="104">
        <f t="shared" si="2"/>
        <v>0.83615960249893617</v>
      </c>
      <c r="T24" s="98">
        <f t="shared" si="9"/>
        <v>0</v>
      </c>
    </row>
    <row r="27" spans="1:20" x14ac:dyDescent="0.25">
      <c r="A27" s="1" t="s">
        <v>30</v>
      </c>
      <c r="K27" s="1" t="s">
        <v>32</v>
      </c>
      <c r="S27" s="1" t="str">
        <f>S3</f>
        <v>VARIAÇÃO (JAN.-DEZ)</v>
      </c>
    </row>
    <row r="28" spans="1:20" ht="15" customHeight="1" thickBot="1" x14ac:dyDescent="0.3"/>
    <row r="29" spans="1:20" ht="24" customHeight="1" x14ac:dyDescent="0.25">
      <c r="A29" s="378" t="s">
        <v>42</v>
      </c>
      <c r="B29" s="394"/>
      <c r="C29" s="380">
        <v>2016</v>
      </c>
      <c r="D29" s="382">
        <v>2017</v>
      </c>
      <c r="E29" s="382">
        <v>2018</v>
      </c>
      <c r="F29" s="382">
        <v>2019</v>
      </c>
      <c r="G29" s="382">
        <v>2020</v>
      </c>
      <c r="H29" s="382">
        <f>H5</f>
        <v>2021</v>
      </c>
      <c r="I29" s="386">
        <v>2021</v>
      </c>
      <c r="K29" s="388">
        <v>2016</v>
      </c>
      <c r="L29" s="382">
        <v>2017</v>
      </c>
      <c r="M29" s="382">
        <v>2018</v>
      </c>
      <c r="N29" s="382">
        <v>2019</v>
      </c>
      <c r="O29" s="382">
        <v>2020</v>
      </c>
      <c r="P29" s="382">
        <v>2021</v>
      </c>
      <c r="Q29" s="386">
        <v>2022</v>
      </c>
      <c r="S29" s="391" t="s">
        <v>100</v>
      </c>
      <c r="T29" s="392"/>
    </row>
    <row r="30" spans="1:20" ht="20.25" customHeight="1" thickBot="1" x14ac:dyDescent="0.3">
      <c r="A30" s="395"/>
      <c r="B30" s="396"/>
      <c r="C30" s="393"/>
      <c r="D30" s="390"/>
      <c r="E30" s="390"/>
      <c r="F30" s="383"/>
      <c r="G30" s="390"/>
      <c r="H30" s="383">
        <v>2020</v>
      </c>
      <c r="I30" s="387">
        <v>2021</v>
      </c>
      <c r="K30" s="397"/>
      <c r="L30" s="390"/>
      <c r="M30" s="390"/>
      <c r="N30" s="390"/>
      <c r="O30" s="390"/>
      <c r="P30" s="390">
        <v>2020</v>
      </c>
      <c r="Q30" s="402">
        <v>2021</v>
      </c>
      <c r="S30" s="102" t="s">
        <v>1</v>
      </c>
      <c r="T30" s="88" t="s">
        <v>43</v>
      </c>
    </row>
    <row r="31" spans="1:20" ht="20.100000000000001" customHeight="1" thickBot="1" x14ac:dyDescent="0.3">
      <c r="A31" s="15" t="s">
        <v>2</v>
      </c>
      <c r="B31" s="16"/>
      <c r="C31" s="20">
        <f t="shared" ref="C31:H31" si="15">SUM(C32:C44)</f>
        <v>251533440</v>
      </c>
      <c r="D31" s="21">
        <f t="shared" si="15"/>
        <v>288451381</v>
      </c>
      <c r="E31" s="21">
        <f t="shared" si="15"/>
        <v>313935902</v>
      </c>
      <c r="F31" s="21">
        <f t="shared" si="15"/>
        <v>351270522</v>
      </c>
      <c r="G31" s="21">
        <f t="shared" si="15"/>
        <v>187039707</v>
      </c>
      <c r="H31" s="21">
        <f t="shared" si="15"/>
        <v>187786805</v>
      </c>
      <c r="I31" s="316">
        <f t="shared" ref="I31" si="16">SUM(I32:I44)</f>
        <v>338855719</v>
      </c>
      <c r="K31" s="78">
        <f>C31/C48</f>
        <v>0.54553688503952369</v>
      </c>
      <c r="L31" s="27">
        <f>D31/D48</f>
        <v>0.55703591779368744</v>
      </c>
      <c r="M31" s="27">
        <f>E31/E48</f>
        <v>0.58498826793826098</v>
      </c>
      <c r="N31" s="27">
        <f>F31/F48</f>
        <v>0.59688823341787156</v>
      </c>
      <c r="O31" s="27">
        <f t="shared" ref="O31:P31" si="17">G31/G48</f>
        <v>0.58181254132927762</v>
      </c>
      <c r="P31" s="27">
        <f t="shared" si="17"/>
        <v>0.60583680444196941</v>
      </c>
      <c r="Q31" s="28">
        <f>I31/I48</f>
        <v>0.57544047509751073</v>
      </c>
      <c r="S31" s="113">
        <f t="shared" ref="S31:S48" si="18">(I31-H31)/H31</f>
        <v>0.80447033538911317</v>
      </c>
      <c r="T31" s="112">
        <f>(Q31-P31)*100</f>
        <v>-3.0396329344458684</v>
      </c>
    </row>
    <row r="32" spans="1:20" ht="20.100000000000001" customHeight="1" x14ac:dyDescent="0.25">
      <c r="A32" s="35"/>
      <c r="B32" t="s">
        <v>10</v>
      </c>
      <c r="C32" s="22">
        <v>39218341</v>
      </c>
      <c r="D32" s="49">
        <v>48114799</v>
      </c>
      <c r="E32" s="49">
        <v>49046966</v>
      </c>
      <c r="F32" s="23">
        <v>53546140</v>
      </c>
      <c r="G32" s="226">
        <v>29556331</v>
      </c>
      <c r="H32" s="226">
        <v>30198890</v>
      </c>
      <c r="I32" s="180">
        <v>53516687</v>
      </c>
      <c r="K32" s="106">
        <f t="shared" ref="K32:K44" si="19">C32/$C$31</f>
        <v>0.15591700650219709</v>
      </c>
      <c r="L32" s="29">
        <f t="shared" ref="L32:L44" si="20">D32/$D$31</f>
        <v>0.16680384345256438</v>
      </c>
      <c r="M32" s="29">
        <f t="shared" ref="M32:M44" si="21">E32/$E$31</f>
        <v>0.15623242097362919</v>
      </c>
      <c r="N32" s="51">
        <f t="shared" ref="N32:N44" si="22">F32/$F$31</f>
        <v>0.15243562054432794</v>
      </c>
      <c r="O32" s="51">
        <f>G32/$G$31</f>
        <v>0.15802169215331374</v>
      </c>
      <c r="P32" s="51">
        <f t="shared" ref="P32:P44" si="23">H32/$H$31</f>
        <v>0.1608147601211917</v>
      </c>
      <c r="Q32" s="30">
        <f t="shared" ref="Q32:Q44" si="24">I32/$I$31</f>
        <v>0.15793355106395593</v>
      </c>
      <c r="S32" s="114">
        <f t="shared" si="18"/>
        <v>0.77214086345557731</v>
      </c>
      <c r="T32" s="115">
        <f t="shared" ref="T32:T48" si="25">(Q32-P32)*100</f>
        <v>-0.28812090572357674</v>
      </c>
    </row>
    <row r="33" spans="1:20" ht="20.100000000000001" customHeight="1" x14ac:dyDescent="0.25">
      <c r="A33" s="35"/>
      <c r="B33" t="s">
        <v>21</v>
      </c>
      <c r="C33" s="22">
        <v>1924359</v>
      </c>
      <c r="D33" s="49">
        <v>2915898</v>
      </c>
      <c r="E33" s="49">
        <v>1715135</v>
      </c>
      <c r="F33" s="23">
        <v>1891261</v>
      </c>
      <c r="G33" s="226">
        <v>999405</v>
      </c>
      <c r="H33" s="226">
        <v>873317</v>
      </c>
      <c r="I33" s="180">
        <v>1566207</v>
      </c>
      <c r="K33" s="106">
        <f t="shared" si="19"/>
        <v>7.6505096101735018E-3</v>
      </c>
      <c r="L33" s="29">
        <f t="shared" si="20"/>
        <v>1.010880235653994E-2</v>
      </c>
      <c r="M33" s="29">
        <f t="shared" si="21"/>
        <v>5.4633286255995018E-3</v>
      </c>
      <c r="N33" s="51">
        <f t="shared" si="22"/>
        <v>5.3840583867723465E-3</v>
      </c>
      <c r="O33" s="51">
        <f t="shared" ref="O33:O44" si="26">G33/$G$31</f>
        <v>5.3432771898001318E-3</v>
      </c>
      <c r="P33" s="51">
        <f t="shared" si="23"/>
        <v>4.6505770200414237E-3</v>
      </c>
      <c r="Q33" s="30">
        <f t="shared" si="24"/>
        <v>4.6220468245955736E-3</v>
      </c>
      <c r="S33" s="114">
        <f t="shared" si="18"/>
        <v>0.79340033458641024</v>
      </c>
      <c r="T33" s="115">
        <f t="shared" si="25"/>
        <v>-2.8530195445850177E-3</v>
      </c>
    </row>
    <row r="34" spans="1:20" ht="20.100000000000001" customHeight="1" x14ac:dyDescent="0.25">
      <c r="A34" s="35"/>
      <c r="B34" t="s">
        <v>15</v>
      </c>
      <c r="C34" s="22">
        <v>45568148</v>
      </c>
      <c r="D34" s="49">
        <v>61332118</v>
      </c>
      <c r="E34" s="49">
        <v>64429780</v>
      </c>
      <c r="F34" s="23">
        <v>74767147</v>
      </c>
      <c r="G34" s="226">
        <v>44240397</v>
      </c>
      <c r="H34" s="226">
        <v>46662195</v>
      </c>
      <c r="I34" s="180">
        <v>83778247</v>
      </c>
      <c r="K34" s="106">
        <f t="shared" si="19"/>
        <v>0.181161391503253</v>
      </c>
      <c r="L34" s="29">
        <f t="shared" si="20"/>
        <v>0.21262549614903734</v>
      </c>
      <c r="M34" s="29">
        <f t="shared" si="21"/>
        <v>0.20523227700156449</v>
      </c>
      <c r="N34" s="51">
        <f t="shared" si="22"/>
        <v>0.21284776921873336</v>
      </c>
      <c r="O34" s="51">
        <f t="shared" si="26"/>
        <v>0.23652943917411076</v>
      </c>
      <c r="P34" s="51">
        <f t="shared" si="23"/>
        <v>0.24848495079300167</v>
      </c>
      <c r="Q34" s="30">
        <f t="shared" si="24"/>
        <v>0.24723869866277806</v>
      </c>
      <c r="S34" s="114">
        <f t="shared" si="18"/>
        <v>0.79542018972746564</v>
      </c>
      <c r="T34" s="115">
        <f t="shared" si="25"/>
        <v>-0.12462521302236129</v>
      </c>
    </row>
    <row r="35" spans="1:20" ht="20.100000000000001" customHeight="1" x14ac:dyDescent="0.25">
      <c r="A35" s="35"/>
      <c r="B35" t="s">
        <v>8</v>
      </c>
      <c r="C35" s="22">
        <v>253854</v>
      </c>
      <c r="D35" s="49">
        <v>145443</v>
      </c>
      <c r="E35" s="49">
        <v>425755</v>
      </c>
      <c r="F35" s="23">
        <v>319658</v>
      </c>
      <c r="G35" s="226">
        <v>70775</v>
      </c>
      <c r="H35" s="226">
        <v>25028</v>
      </c>
      <c r="I35" s="180">
        <v>23828</v>
      </c>
      <c r="K35" s="106">
        <f t="shared" si="19"/>
        <v>1.0092256520643935E-3</v>
      </c>
      <c r="L35" s="29">
        <f t="shared" si="20"/>
        <v>5.0422015486901062E-4</v>
      </c>
      <c r="M35" s="29">
        <f t="shared" si="21"/>
        <v>1.3561844863477896E-3</v>
      </c>
      <c r="N35" s="51">
        <f t="shared" si="22"/>
        <v>9.1000519536905522E-4</v>
      </c>
      <c r="O35" s="51">
        <f t="shared" si="26"/>
        <v>3.7839558848325183E-4</v>
      </c>
      <c r="P35" s="51">
        <f t="shared" si="23"/>
        <v>1.3327879986029903E-4</v>
      </c>
      <c r="Q35" s="30">
        <f t="shared" si="24"/>
        <v>7.0319013857340272E-5</v>
      </c>
      <c r="S35" s="114">
        <f t="shared" si="18"/>
        <v>-4.7946300143838903E-2</v>
      </c>
      <c r="T35" s="115">
        <f t="shared" si="25"/>
        <v>-6.2959786002958753E-3</v>
      </c>
    </row>
    <row r="36" spans="1:20" ht="20.100000000000001" customHeight="1" x14ac:dyDescent="0.25">
      <c r="A36" s="35"/>
      <c r="B36" t="s">
        <v>19</v>
      </c>
      <c r="C36" s="22">
        <v>297926</v>
      </c>
      <c r="D36" s="49">
        <v>132592</v>
      </c>
      <c r="E36" s="49">
        <v>130092</v>
      </c>
      <c r="F36" s="23">
        <v>197628</v>
      </c>
      <c r="G36" s="226">
        <v>411712</v>
      </c>
      <c r="H36" s="226">
        <v>184114</v>
      </c>
      <c r="I36" s="180">
        <v>275503</v>
      </c>
      <c r="K36" s="106">
        <f t="shared" si="19"/>
        <v>1.1844389358329453E-3</v>
      </c>
      <c r="L36" s="29">
        <f t="shared" si="20"/>
        <v>4.5966845275738165E-4</v>
      </c>
      <c r="M36" s="29">
        <f t="shared" si="21"/>
        <v>4.1439032353808326E-4</v>
      </c>
      <c r="N36" s="51">
        <f t="shared" si="22"/>
        <v>5.6260912209422453E-4</v>
      </c>
      <c r="O36" s="51">
        <f t="shared" si="26"/>
        <v>2.2012010529935231E-3</v>
      </c>
      <c r="P36" s="51">
        <f t="shared" si="23"/>
        <v>9.804416236806415E-4</v>
      </c>
      <c r="Q36" s="30">
        <f t="shared" si="24"/>
        <v>8.13039251080192E-4</v>
      </c>
      <c r="S36" s="114">
        <f t="shared" si="18"/>
        <v>0.49637181311578693</v>
      </c>
      <c r="T36" s="115">
        <f t="shared" si="25"/>
        <v>-1.6740237260044949E-2</v>
      </c>
    </row>
    <row r="37" spans="1:20" ht="20.100000000000001" customHeight="1" x14ac:dyDescent="0.25">
      <c r="A37" s="35"/>
      <c r="B37" t="s">
        <v>13</v>
      </c>
      <c r="C37" s="22">
        <v>450437</v>
      </c>
      <c r="D37" s="49">
        <v>664202</v>
      </c>
      <c r="E37" s="49">
        <v>1193621</v>
      </c>
      <c r="F37" s="23">
        <v>878489</v>
      </c>
      <c r="G37" s="226">
        <v>374089</v>
      </c>
      <c r="H37" s="226">
        <v>524405</v>
      </c>
      <c r="I37" s="180">
        <v>1050046</v>
      </c>
      <c r="K37" s="106">
        <f t="shared" si="19"/>
        <v>1.7907638841181514E-3</v>
      </c>
      <c r="L37" s="29">
        <f t="shared" si="20"/>
        <v>2.3026480154033305E-3</v>
      </c>
      <c r="M37" s="29">
        <f t="shared" si="21"/>
        <v>3.8021169047431852E-3</v>
      </c>
      <c r="N37" s="51">
        <f t="shared" si="22"/>
        <v>2.5008901828659567E-3</v>
      </c>
      <c r="O37" s="51">
        <f t="shared" si="26"/>
        <v>2.0000512511495756E-3</v>
      </c>
      <c r="P37" s="51">
        <f t="shared" si="23"/>
        <v>2.7925550999176965E-3</v>
      </c>
      <c r="Q37" s="30">
        <f t="shared" si="24"/>
        <v>3.0987996988771495E-3</v>
      </c>
      <c r="S37" s="114">
        <f t="shared" si="18"/>
        <v>1.0023569569321422</v>
      </c>
      <c r="T37" s="115">
        <f t="shared" si="25"/>
        <v>3.06244598959453E-2</v>
      </c>
    </row>
    <row r="38" spans="1:20" ht="20.100000000000001" customHeight="1" x14ac:dyDescent="0.25">
      <c r="A38" s="35"/>
      <c r="B38" t="s">
        <v>20</v>
      </c>
      <c r="C38" s="22">
        <v>22521987</v>
      </c>
      <c r="D38" s="49">
        <v>17563156</v>
      </c>
      <c r="E38" s="49">
        <v>16636857</v>
      </c>
      <c r="F38" s="23">
        <v>17822821</v>
      </c>
      <c r="G38" s="226">
        <v>9399875</v>
      </c>
      <c r="H38" s="226">
        <v>8065813</v>
      </c>
      <c r="I38" s="180">
        <v>18706329</v>
      </c>
      <c r="K38" s="106">
        <f t="shared" si="19"/>
        <v>8.9538738865098805E-2</v>
      </c>
      <c r="L38" s="29">
        <f t="shared" si="20"/>
        <v>6.0887751478645197E-2</v>
      </c>
      <c r="M38" s="29">
        <f t="shared" si="21"/>
        <v>5.2994438973086935E-2</v>
      </c>
      <c r="N38" s="51">
        <f t="shared" si="22"/>
        <v>5.0738162993363846E-2</v>
      </c>
      <c r="O38" s="51">
        <f t="shared" si="26"/>
        <v>5.0256040018283391E-2</v>
      </c>
      <c r="P38" s="51">
        <f t="shared" si="23"/>
        <v>4.2951968856384769E-2</v>
      </c>
      <c r="Q38" s="30">
        <f t="shared" si="24"/>
        <v>5.5204406923408014E-2</v>
      </c>
      <c r="S38" s="114">
        <f t="shared" si="18"/>
        <v>1.3192118389057619</v>
      </c>
      <c r="T38" s="115">
        <f t="shared" si="25"/>
        <v>1.2252438067023246</v>
      </c>
    </row>
    <row r="39" spans="1:20" ht="20.100000000000001" customHeight="1" x14ac:dyDescent="0.25">
      <c r="A39" s="35"/>
      <c r="B39" t="s">
        <v>103</v>
      </c>
      <c r="C39" s="22">
        <v>1028353</v>
      </c>
      <c r="D39" s="49">
        <v>1315033</v>
      </c>
      <c r="E39" s="49">
        <v>2781088</v>
      </c>
      <c r="F39" s="23">
        <v>4402111</v>
      </c>
      <c r="G39" s="226">
        <v>3599184</v>
      </c>
      <c r="H39" s="226">
        <v>2888827</v>
      </c>
      <c r="I39" s="180">
        <v>4061449</v>
      </c>
      <c r="K39" s="106">
        <f t="shared" si="19"/>
        <v>4.0883351334915947E-3</v>
      </c>
      <c r="L39" s="29">
        <f t="shared" si="20"/>
        <v>4.5589415985496703E-3</v>
      </c>
      <c r="M39" s="29">
        <f t="shared" si="21"/>
        <v>8.8587765282098895E-3</v>
      </c>
      <c r="N39" s="51">
        <f t="shared" si="22"/>
        <v>1.2531968167827074E-2</v>
      </c>
      <c r="O39" s="51">
        <f t="shared" si="26"/>
        <v>1.924288728702938E-2</v>
      </c>
      <c r="P39" s="51">
        <f t="shared" si="23"/>
        <v>1.538354625076027E-2</v>
      </c>
      <c r="Q39" s="30">
        <f t="shared" si="24"/>
        <v>1.1985776754737316E-2</v>
      </c>
      <c r="S39" s="114">
        <f t="shared" si="18"/>
        <v>0.405916311360978</v>
      </c>
      <c r="T39" s="115">
        <f t="shared" si="25"/>
        <v>-0.33977694960229538</v>
      </c>
    </row>
    <row r="40" spans="1:20" ht="20.100000000000001" customHeight="1" x14ac:dyDescent="0.25">
      <c r="A40" s="35"/>
      <c r="B40" t="s">
        <v>9</v>
      </c>
      <c r="C40" s="22">
        <v>7851825</v>
      </c>
      <c r="D40" s="49">
        <v>8951873</v>
      </c>
      <c r="E40" s="49">
        <v>10247540</v>
      </c>
      <c r="F40" s="23">
        <v>8485256</v>
      </c>
      <c r="G40" s="226">
        <v>3393417</v>
      </c>
      <c r="H40" s="226">
        <v>7405766</v>
      </c>
      <c r="I40" s="180">
        <v>15105832</v>
      </c>
      <c r="K40" s="106">
        <f t="shared" si="19"/>
        <v>3.121582959307518E-2</v>
      </c>
      <c r="L40" s="29">
        <f t="shared" si="20"/>
        <v>3.1034252527984949E-2</v>
      </c>
      <c r="M40" s="29">
        <f t="shared" si="21"/>
        <v>3.2642141069930894E-2</v>
      </c>
      <c r="N40" s="51">
        <f t="shared" si="22"/>
        <v>2.4155901131948671E-2</v>
      </c>
      <c r="O40" s="51">
        <f t="shared" si="26"/>
        <v>1.814276259532421E-2</v>
      </c>
      <c r="P40" s="51">
        <f t="shared" si="23"/>
        <v>3.9437094635057027E-2</v>
      </c>
      <c r="Q40" s="30">
        <f t="shared" si="24"/>
        <v>4.4578949544009316E-2</v>
      </c>
      <c r="S40" s="114">
        <f t="shared" si="18"/>
        <v>1.0397393058327795</v>
      </c>
      <c r="T40" s="115">
        <f t="shared" si="25"/>
        <v>0.51418549089522902</v>
      </c>
    </row>
    <row r="41" spans="1:20" ht="20.100000000000001" customHeight="1" x14ac:dyDescent="0.25">
      <c r="A41" s="35"/>
      <c r="B41" t="s">
        <v>12</v>
      </c>
      <c r="C41" s="22">
        <v>9409422</v>
      </c>
      <c r="D41" s="49">
        <v>10124791</v>
      </c>
      <c r="E41" s="49">
        <v>9134337</v>
      </c>
      <c r="F41" s="23">
        <v>17452801</v>
      </c>
      <c r="G41" s="226">
        <v>10781989</v>
      </c>
      <c r="H41" s="226">
        <v>10162431</v>
      </c>
      <c r="I41" s="180">
        <v>18869553</v>
      </c>
      <c r="K41" s="106">
        <f t="shared" si="19"/>
        <v>3.7408234865312542E-2</v>
      </c>
      <c r="L41" s="29">
        <f t="shared" si="20"/>
        <v>3.5100511444595923E-2</v>
      </c>
      <c r="M41" s="29">
        <f t="shared" si="21"/>
        <v>2.9096184736462541E-2</v>
      </c>
      <c r="N41" s="51">
        <f t="shared" si="22"/>
        <v>4.9684786815103146E-2</v>
      </c>
      <c r="O41" s="51">
        <f t="shared" si="26"/>
        <v>5.7645454930059313E-2</v>
      </c>
      <c r="P41" s="51">
        <f t="shared" si="23"/>
        <v>5.4116853417895898E-2</v>
      </c>
      <c r="Q41" s="30">
        <f t="shared" si="24"/>
        <v>5.568609866076954E-2</v>
      </c>
      <c r="S41" s="114">
        <f t="shared" si="18"/>
        <v>0.85679519004852289</v>
      </c>
      <c r="T41" s="115">
        <f t="shared" si="25"/>
        <v>0.15692452428736417</v>
      </c>
    </row>
    <row r="42" spans="1:20" ht="20.100000000000001" customHeight="1" x14ac:dyDescent="0.25">
      <c r="A42" s="35"/>
      <c r="B42" t="s">
        <v>11</v>
      </c>
      <c r="C42" s="22">
        <v>15620227</v>
      </c>
      <c r="D42" s="49">
        <v>15852269</v>
      </c>
      <c r="E42" s="49">
        <v>16954742</v>
      </c>
      <c r="F42" s="23">
        <v>23629836</v>
      </c>
      <c r="G42" s="226">
        <v>12564521</v>
      </c>
      <c r="H42" s="226">
        <v>12331357</v>
      </c>
      <c r="I42" s="180">
        <v>22797838</v>
      </c>
      <c r="K42" s="106">
        <f t="shared" si="19"/>
        <v>6.2100001494831067E-2</v>
      </c>
      <c r="L42" s="29">
        <f t="shared" si="20"/>
        <v>5.4956467689783739E-2</v>
      </c>
      <c r="M42" s="29">
        <f t="shared" si="21"/>
        <v>5.4007018286172319E-2</v>
      </c>
      <c r="N42" s="51">
        <f t="shared" si="22"/>
        <v>6.7269624178712045E-2</v>
      </c>
      <c r="O42" s="51">
        <f t="shared" si="26"/>
        <v>6.7175687994421418E-2</v>
      </c>
      <c r="P42" s="51">
        <f t="shared" si="23"/>
        <v>6.5666791657699272E-2</v>
      </c>
      <c r="Q42" s="30">
        <f t="shared" si="24"/>
        <v>6.7278894000310493E-2</v>
      </c>
      <c r="S42" s="114">
        <f t="shared" si="18"/>
        <v>0.84876960418873604</v>
      </c>
      <c r="T42" s="115">
        <f t="shared" si="25"/>
        <v>0.16121023426112213</v>
      </c>
    </row>
    <row r="43" spans="1:20" ht="20.100000000000001" customHeight="1" x14ac:dyDescent="0.25">
      <c r="A43" s="35"/>
      <c r="B43" t="s">
        <v>6</v>
      </c>
      <c r="C43" s="22">
        <v>104024643</v>
      </c>
      <c r="D43" s="49">
        <v>116913448</v>
      </c>
      <c r="E43" s="49">
        <v>134343737</v>
      </c>
      <c r="F43" s="23">
        <v>142506462</v>
      </c>
      <c r="G43" s="226">
        <v>69368984</v>
      </c>
      <c r="H43" s="226">
        <v>66448049</v>
      </c>
      <c r="I43" s="180">
        <v>115807489</v>
      </c>
      <c r="K43" s="106">
        <f t="shared" si="19"/>
        <v>0.41356188266657506</v>
      </c>
      <c r="L43" s="29">
        <f t="shared" si="20"/>
        <v>0.40531422520733223</v>
      </c>
      <c r="M43" s="29">
        <f t="shared" si="21"/>
        <v>0.42793365188286109</v>
      </c>
      <c r="N43" s="51">
        <f t="shared" si="22"/>
        <v>0.40568864471924004</v>
      </c>
      <c r="O43" s="51">
        <f t="shared" si="26"/>
        <v>0.3708783825244123</v>
      </c>
      <c r="P43" s="51">
        <f t="shared" si="23"/>
        <v>0.35384833881166466</v>
      </c>
      <c r="Q43" s="30">
        <f t="shared" si="24"/>
        <v>0.34176046767562451</v>
      </c>
      <c r="S43" s="114">
        <f t="shared" si="18"/>
        <v>0.74282752831463872</v>
      </c>
      <c r="T43" s="115">
        <f t="shared" si="25"/>
        <v>-1.2087871136040151</v>
      </c>
    </row>
    <row r="44" spans="1:20" ht="20.100000000000001" customHeight="1" thickBot="1" x14ac:dyDescent="0.3">
      <c r="A44" s="35"/>
      <c r="B44" t="s">
        <v>7</v>
      </c>
      <c r="C44" s="45">
        <v>3363918</v>
      </c>
      <c r="D44" s="58">
        <v>4425759</v>
      </c>
      <c r="E44" s="58">
        <v>6896252</v>
      </c>
      <c r="F44" s="23">
        <v>5370912</v>
      </c>
      <c r="G44" s="226">
        <v>2279028</v>
      </c>
      <c r="H44" s="226">
        <v>2016613</v>
      </c>
      <c r="I44" s="180">
        <v>3296711</v>
      </c>
      <c r="K44" s="106">
        <f t="shared" si="19"/>
        <v>1.3373641293976658E-2</v>
      </c>
      <c r="L44" s="29">
        <f t="shared" si="20"/>
        <v>1.5343171471936895E-2</v>
      </c>
      <c r="M44" s="29">
        <f t="shared" si="21"/>
        <v>2.1967070207854086E-2</v>
      </c>
      <c r="N44" s="51">
        <f t="shared" si="22"/>
        <v>1.5289959343642277E-2</v>
      </c>
      <c r="O44" s="51">
        <f t="shared" si="26"/>
        <v>1.2184728240618982E-2</v>
      </c>
      <c r="P44" s="51">
        <f t="shared" si="23"/>
        <v>1.0738842912844701E-2</v>
      </c>
      <c r="Q44" s="30">
        <f t="shared" si="24"/>
        <v>9.728951925996562E-3</v>
      </c>
      <c r="S44" s="116">
        <f t="shared" si="18"/>
        <v>0.6347762312352444</v>
      </c>
      <c r="T44" s="117">
        <f t="shared" si="25"/>
        <v>-0.1009890986848139</v>
      </c>
    </row>
    <row r="45" spans="1:20" ht="20.100000000000001" customHeight="1" thickBot="1" x14ac:dyDescent="0.3">
      <c r="A45" s="17" t="s">
        <v>51</v>
      </c>
      <c r="B45" s="18"/>
      <c r="C45" s="24">
        <f>C46+C47</f>
        <v>209541598</v>
      </c>
      <c r="D45" s="50">
        <f>D46+D47</f>
        <v>229381261</v>
      </c>
      <c r="E45" s="50">
        <f>E46+E47</f>
        <v>222717428</v>
      </c>
      <c r="F45" s="25">
        <f>F46+F47</f>
        <v>237232488</v>
      </c>
      <c r="G45" s="25">
        <f t="shared" ref="G45:H45" si="27">G46+G47</f>
        <v>134437906</v>
      </c>
      <c r="H45" s="25">
        <f t="shared" si="27"/>
        <v>122175884</v>
      </c>
      <c r="I45" s="179">
        <f t="shared" ref="I45" si="28">I46+I47</f>
        <v>250007480</v>
      </c>
      <c r="K45" s="31">
        <f>C45/C48</f>
        <v>0.45446311496047637</v>
      </c>
      <c r="L45" s="32">
        <f>D45/D48</f>
        <v>0.4429640822063125</v>
      </c>
      <c r="M45" s="32">
        <f>E45/E48</f>
        <v>0.41501173206173902</v>
      </c>
      <c r="N45" s="32">
        <f>F45/F48</f>
        <v>0.40311176658212844</v>
      </c>
      <c r="O45" s="32">
        <f t="shared" ref="O45:P45" si="29">G45/G48</f>
        <v>0.41818745867072243</v>
      </c>
      <c r="P45" s="32">
        <f t="shared" si="29"/>
        <v>0.39416319555803053</v>
      </c>
      <c r="Q45" s="33">
        <f>I45/I48</f>
        <v>0.42455952490248927</v>
      </c>
      <c r="S45" s="78">
        <f t="shared" si="18"/>
        <v>1.0462915578331318</v>
      </c>
      <c r="T45" s="112">
        <f t="shared" si="25"/>
        <v>3.0396329344458737</v>
      </c>
    </row>
    <row r="46" spans="1:20" ht="20.100000000000001" customHeight="1" x14ac:dyDescent="0.25">
      <c r="A46" s="35"/>
      <c r="B46" t="s">
        <v>4</v>
      </c>
      <c r="C46" s="22">
        <v>1132602</v>
      </c>
      <c r="D46" s="49">
        <v>1008306</v>
      </c>
      <c r="E46" s="49">
        <v>391823</v>
      </c>
      <c r="F46" s="23">
        <v>719973</v>
      </c>
      <c r="G46" s="226">
        <v>928991</v>
      </c>
      <c r="H46" s="226">
        <v>1527679</v>
      </c>
      <c r="I46" s="180">
        <v>2660419</v>
      </c>
      <c r="K46" s="106">
        <f t="shared" ref="K46:Q46" si="30">C46/C45</f>
        <v>5.4051415604838516E-3</v>
      </c>
      <c r="L46" s="51">
        <f t="shared" si="30"/>
        <v>4.3957644822608241E-3</v>
      </c>
      <c r="M46" s="51">
        <f t="shared" si="30"/>
        <v>1.7592830678701983E-3</v>
      </c>
      <c r="N46" s="51">
        <f t="shared" si="30"/>
        <v>3.034883653877963E-3</v>
      </c>
      <c r="O46" s="51">
        <f t="shared" si="30"/>
        <v>6.9101864767218257E-3</v>
      </c>
      <c r="P46" s="51">
        <f t="shared" si="30"/>
        <v>1.2503932445457076E-2</v>
      </c>
      <c r="Q46" s="30">
        <f t="shared" si="30"/>
        <v>1.0641357610580292E-2</v>
      </c>
      <c r="S46" s="118">
        <f t="shared" si="18"/>
        <v>0.74147775808923211</v>
      </c>
      <c r="T46" s="119">
        <f t="shared" si="25"/>
        <v>-0.18625748348767845</v>
      </c>
    </row>
    <row r="47" spans="1:20" ht="20.100000000000001" customHeight="1" thickBot="1" x14ac:dyDescent="0.3">
      <c r="A47" s="35"/>
      <c r="B47" t="s">
        <v>3</v>
      </c>
      <c r="C47" s="45">
        <v>208408996</v>
      </c>
      <c r="D47" s="49">
        <v>228372955</v>
      </c>
      <c r="E47" s="49">
        <v>222325605</v>
      </c>
      <c r="F47" s="46">
        <v>236512515</v>
      </c>
      <c r="G47" s="226">
        <v>133508915</v>
      </c>
      <c r="H47" s="226">
        <v>120648205</v>
      </c>
      <c r="I47" s="180">
        <v>247347061</v>
      </c>
      <c r="K47" s="106">
        <f t="shared" ref="K47:Q47" si="31">C47/C45</f>
        <v>0.99459485843951612</v>
      </c>
      <c r="L47" s="51">
        <f t="shared" si="31"/>
        <v>0.99560423551773913</v>
      </c>
      <c r="M47" s="51">
        <f t="shared" si="31"/>
        <v>0.99824071693212979</v>
      </c>
      <c r="N47" s="51">
        <f t="shared" si="31"/>
        <v>0.99696511634612206</v>
      </c>
      <c r="O47" s="51">
        <f t="shared" si="31"/>
        <v>0.99308981352327819</v>
      </c>
      <c r="P47" s="192">
        <f t="shared" si="31"/>
        <v>0.98749606755454289</v>
      </c>
      <c r="Q47" s="121">
        <f t="shared" si="31"/>
        <v>0.98935864238941973</v>
      </c>
      <c r="S47" s="120">
        <f t="shared" si="18"/>
        <v>1.0501511895680504</v>
      </c>
      <c r="T47" s="117">
        <f t="shared" si="25"/>
        <v>0.18625748348768401</v>
      </c>
    </row>
    <row r="48" spans="1:20" ht="20.100000000000001" customHeight="1" thickBot="1" x14ac:dyDescent="0.3">
      <c r="A48" s="87" t="s">
        <v>5</v>
      </c>
      <c r="B48" s="111"/>
      <c r="C48" s="95">
        <f>C31+C45</f>
        <v>461075038</v>
      </c>
      <c r="D48" s="96">
        <f>D31+D45</f>
        <v>517832642</v>
      </c>
      <c r="E48" s="96">
        <f>E31+E45</f>
        <v>536653330</v>
      </c>
      <c r="F48" s="96">
        <f>F31+F45</f>
        <v>588503010</v>
      </c>
      <c r="G48" s="96">
        <f>G31+G45</f>
        <v>321477613</v>
      </c>
      <c r="H48" s="189">
        <f t="shared" ref="H48:I48" si="32">H31+H45</f>
        <v>309962689</v>
      </c>
      <c r="I48" s="186">
        <f t="shared" si="32"/>
        <v>588863199</v>
      </c>
      <c r="K48" s="101">
        <f>K31+K45</f>
        <v>1</v>
      </c>
      <c r="L48" s="97">
        <f>L31+L45</f>
        <v>1</v>
      </c>
      <c r="M48" s="97">
        <f>M31+M45</f>
        <v>1</v>
      </c>
      <c r="N48" s="97">
        <f>N31+N45</f>
        <v>1</v>
      </c>
      <c r="O48" s="97">
        <f>O31+O45</f>
        <v>1</v>
      </c>
      <c r="P48" s="194">
        <f t="shared" ref="P48:Q48" si="33">P31+P45</f>
        <v>1</v>
      </c>
      <c r="Q48" s="97">
        <f t="shared" si="33"/>
        <v>1</v>
      </c>
      <c r="S48" s="104">
        <f t="shared" si="18"/>
        <v>0.89978736118139691</v>
      </c>
      <c r="T48" s="98">
        <f t="shared" si="25"/>
        <v>0</v>
      </c>
    </row>
    <row r="49" spans="1:11" ht="15" customHeight="1" x14ac:dyDescent="0.25"/>
    <row r="50" spans="1:11" ht="15" customHeight="1" x14ac:dyDescent="0.25"/>
    <row r="51" spans="1:11" ht="15" customHeight="1" x14ac:dyDescent="0.25">
      <c r="A51" s="1" t="s">
        <v>34</v>
      </c>
      <c r="K51" s="1" t="str">
        <f>S3</f>
        <v>VARIAÇÃO (JAN.-DEZ)</v>
      </c>
    </row>
    <row r="52" spans="1:11" ht="15" customHeight="1" thickBot="1" x14ac:dyDescent="0.3"/>
    <row r="53" spans="1:11" ht="24" customHeight="1" x14ac:dyDescent="0.25">
      <c r="A53" s="378" t="s">
        <v>42</v>
      </c>
      <c r="B53" s="394"/>
      <c r="C53" s="380">
        <v>2016</v>
      </c>
      <c r="D53" s="382">
        <v>2017</v>
      </c>
      <c r="E53" s="382">
        <v>2018</v>
      </c>
      <c r="F53" s="382">
        <v>2019</v>
      </c>
      <c r="G53" s="382">
        <v>2020</v>
      </c>
      <c r="H53" s="382">
        <v>2021</v>
      </c>
      <c r="I53" s="386">
        <v>2022</v>
      </c>
      <c r="K53" s="384" t="s">
        <v>102</v>
      </c>
    </row>
    <row r="54" spans="1:11" ht="20.100000000000001" customHeight="1" thickBot="1" x14ac:dyDescent="0.3">
      <c r="A54" s="395"/>
      <c r="B54" s="396"/>
      <c r="C54" s="393">
        <v>2016</v>
      </c>
      <c r="D54" s="390">
        <v>2017</v>
      </c>
      <c r="E54" s="390">
        <v>2018</v>
      </c>
      <c r="F54" s="383"/>
      <c r="G54" s="390"/>
      <c r="H54" s="383">
        <v>2020</v>
      </c>
      <c r="I54" s="387">
        <v>2021</v>
      </c>
      <c r="K54" s="385"/>
    </row>
    <row r="55" spans="1:11" ht="20.100000000000001" customHeight="1" thickBot="1" x14ac:dyDescent="0.3">
      <c r="A55" s="15" t="s">
        <v>2</v>
      </c>
      <c r="B55" s="16"/>
      <c r="C55" s="122">
        <f>C31/C7</f>
        <v>9.8494977541431705</v>
      </c>
      <c r="D55" s="123">
        <f t="shared" ref="D55" si="34">D31/D7</f>
        <v>10.411404658338641</v>
      </c>
      <c r="E55" s="123">
        <f>E31/E7</f>
        <v>10.813566770358026</v>
      </c>
      <c r="F55" s="123">
        <f>F31/F7</f>
        <v>10.404073324750314</v>
      </c>
      <c r="G55" s="123">
        <f t="shared" ref="G55:H55" si="35">G31/G7</f>
        <v>10.469578868030986</v>
      </c>
      <c r="H55" s="123">
        <f t="shared" si="35"/>
        <v>10.661846563998399</v>
      </c>
      <c r="I55" s="329">
        <f t="shared" ref="I55" si="36">I31/I7</f>
        <v>11.370025106578135</v>
      </c>
      <c r="K55" s="34">
        <f>(I55-H55)/H55</f>
        <v>6.6421753335958289E-2</v>
      </c>
    </row>
    <row r="56" spans="1:11" ht="20.100000000000001" customHeight="1" x14ac:dyDescent="0.25">
      <c r="A56" s="35"/>
      <c r="B56" t="s">
        <v>10</v>
      </c>
      <c r="C56" s="129">
        <f t="shared" ref="C56:E71" si="37">C32/C8</f>
        <v>8.3407750570927028</v>
      </c>
      <c r="D56" s="130">
        <f t="shared" si="37"/>
        <v>8.3926113663102786</v>
      </c>
      <c r="E56" s="130">
        <f t="shared" si="37"/>
        <v>8.7688624445989944</v>
      </c>
      <c r="F56" s="147">
        <f t="shared" ref="F56:H56" si="38">F32/F8</f>
        <v>8.8616296213916463</v>
      </c>
      <c r="G56" s="147">
        <f t="shared" si="38"/>
        <v>8.7098588037958002</v>
      </c>
      <c r="H56" s="147">
        <f t="shared" si="38"/>
        <v>8.7108279571319205</v>
      </c>
      <c r="I56" s="252">
        <f t="shared" ref="I56" si="39">I32/I8</f>
        <v>9.5542343481705689</v>
      </c>
      <c r="K56" s="250">
        <f t="shared" ref="K56:K72" si="40">(I56-H56)/H56</f>
        <v>9.6822758432293016E-2</v>
      </c>
    </row>
    <row r="57" spans="1:11" ht="20.100000000000001" customHeight="1" x14ac:dyDescent="0.25">
      <c r="A57" s="35"/>
      <c r="B57" t="s">
        <v>21</v>
      </c>
      <c r="C57" s="129">
        <f t="shared" si="37"/>
        <v>5.2730976957792945</v>
      </c>
      <c r="D57" s="130">
        <f t="shared" si="37"/>
        <v>6.1131859492436869</v>
      </c>
      <c r="E57" s="130">
        <f t="shared" si="37"/>
        <v>5.6729808754556217</v>
      </c>
      <c r="F57" s="147">
        <f t="shared" ref="F57:H57" si="41">F33/F9</f>
        <v>6.9424964576496411</v>
      </c>
      <c r="G57" s="147">
        <f t="shared" si="41"/>
        <v>6.4647493741631248</v>
      </c>
      <c r="H57" s="147">
        <f t="shared" si="41"/>
        <v>5.5641234748813355</v>
      </c>
      <c r="I57" s="252">
        <f t="shared" ref="I57" si="42">I33/I9</f>
        <v>5.8064225523380184</v>
      </c>
      <c r="K57" s="43">
        <f t="shared" si="40"/>
        <v>4.354667515027609E-2</v>
      </c>
    </row>
    <row r="58" spans="1:11" ht="20.100000000000001" customHeight="1" x14ac:dyDescent="0.25">
      <c r="A58" s="35"/>
      <c r="B58" t="s">
        <v>15</v>
      </c>
      <c r="C58" s="129">
        <f t="shared" si="37"/>
        <v>13.142143378334337</v>
      </c>
      <c r="D58" s="130">
        <f t="shared" si="37"/>
        <v>14.005606159422275</v>
      </c>
      <c r="E58" s="130">
        <f t="shared" si="37"/>
        <v>15.710852034383059</v>
      </c>
      <c r="F58" s="147">
        <f t="shared" ref="F58:H58" si="43">F34/F10</f>
        <v>16.516943049386594</v>
      </c>
      <c r="G58" s="147">
        <f t="shared" si="43"/>
        <v>16.82118789067847</v>
      </c>
      <c r="H58" s="147">
        <f t="shared" si="43"/>
        <v>16.111156571944704</v>
      </c>
      <c r="I58" s="252">
        <f t="shared" ref="I58" si="44">I34/I10</f>
        <v>16.90729089201044</v>
      </c>
      <c r="K58" s="43">
        <f t="shared" si="40"/>
        <v>4.9415094224339616E-2</v>
      </c>
    </row>
    <row r="59" spans="1:11" ht="20.100000000000001" customHeight="1" x14ac:dyDescent="0.25">
      <c r="A59" s="35"/>
      <c r="B59" t="s">
        <v>8</v>
      </c>
      <c r="C59" s="129">
        <f t="shared" si="37"/>
        <v>6.3988203266787655</v>
      </c>
      <c r="D59" s="130">
        <f t="shared" si="37"/>
        <v>3.142810838843511</v>
      </c>
      <c r="E59" s="130">
        <f t="shared" si="37"/>
        <v>3.4584985053288277</v>
      </c>
      <c r="F59" s="147">
        <f t="shared" ref="F59:H59" si="45">F35/F11</f>
        <v>2.8007500021904268</v>
      </c>
      <c r="G59" s="147">
        <f t="shared" si="45"/>
        <v>3.0593498746433818</v>
      </c>
      <c r="H59" s="147">
        <f t="shared" si="45"/>
        <v>7.250289687137891</v>
      </c>
      <c r="I59" s="252">
        <f t="shared" ref="I59" si="46">I35/I11</f>
        <v>6.9166908563134974</v>
      </c>
      <c r="K59" s="43">
        <f t="shared" si="40"/>
        <v>-4.6011793351678383E-2</v>
      </c>
    </row>
    <row r="60" spans="1:11" ht="20.100000000000001" customHeight="1" x14ac:dyDescent="0.25">
      <c r="A60" s="35"/>
      <c r="B60" t="s">
        <v>19</v>
      </c>
      <c r="C60" s="129">
        <f t="shared" si="37"/>
        <v>13.75466297322253</v>
      </c>
      <c r="D60" s="130">
        <f t="shared" si="37"/>
        <v>10.495685902002691</v>
      </c>
      <c r="E60" s="130">
        <f t="shared" si="37"/>
        <v>12.950920856147336</v>
      </c>
      <c r="F60" s="147">
        <f t="shared" ref="F60:H60" si="47">F36/F12</f>
        <v>10.068164450557848</v>
      </c>
      <c r="G60" s="147">
        <f t="shared" si="47"/>
        <v>9.1511891531451433</v>
      </c>
      <c r="H60" s="147">
        <f t="shared" si="47"/>
        <v>8.5774050780340083</v>
      </c>
      <c r="I60" s="252">
        <f t="shared" ref="I60" si="48">I36/I12</f>
        <v>9.5451962720437926</v>
      </c>
      <c r="K60" s="43">
        <f t="shared" si="40"/>
        <v>0.11283030068012222</v>
      </c>
    </row>
    <row r="61" spans="1:11" ht="20.100000000000001" customHeight="1" x14ac:dyDescent="0.25">
      <c r="A61" s="35"/>
      <c r="B61" t="s">
        <v>13</v>
      </c>
      <c r="C61" s="129">
        <f t="shared" si="37"/>
        <v>21.465735798703776</v>
      </c>
      <c r="D61" s="130">
        <f t="shared" si="37"/>
        <v>14.720789007092199</v>
      </c>
      <c r="E61" s="130">
        <f t="shared" si="37"/>
        <v>12.061285530956013</v>
      </c>
      <c r="F61" s="147">
        <f t="shared" ref="F61:H61" si="49">F37/F13</f>
        <v>11.294826300496284</v>
      </c>
      <c r="G61" s="147">
        <f t="shared" si="49"/>
        <v>13.343641876226146</v>
      </c>
      <c r="H61" s="147">
        <f t="shared" si="49"/>
        <v>19.202643817056646</v>
      </c>
      <c r="I61" s="252">
        <f t="shared" ref="I61" si="50">I37/I13</f>
        <v>21.048911518261637</v>
      </c>
      <c r="K61" s="43">
        <f t="shared" si="40"/>
        <v>9.614653684119541E-2</v>
      </c>
    </row>
    <row r="62" spans="1:11" ht="20.100000000000001" customHeight="1" x14ac:dyDescent="0.25">
      <c r="A62" s="35"/>
      <c r="B62" t="s">
        <v>20</v>
      </c>
      <c r="C62" s="129">
        <f t="shared" si="37"/>
        <v>8.5465300809799558</v>
      </c>
      <c r="D62" s="130">
        <f t="shared" si="37"/>
        <v>10.986867547585044</v>
      </c>
      <c r="E62" s="130">
        <f t="shared" si="37"/>
        <v>8.4069324817011086</v>
      </c>
      <c r="F62" s="147">
        <f t="shared" ref="F62:H62" si="51">F38/F14</f>
        <v>8.1401663674342579</v>
      </c>
      <c r="G62" s="147">
        <f t="shared" si="51"/>
        <v>7.8997118247652534</v>
      </c>
      <c r="H62" s="147">
        <f t="shared" si="51"/>
        <v>7.6902885212202916</v>
      </c>
      <c r="I62" s="252">
        <f t="shared" ref="I62" si="52">I38/I14</f>
        <v>10.31779018067674</v>
      </c>
      <c r="K62" s="43">
        <f t="shared" si="40"/>
        <v>0.34166490011476414</v>
      </c>
    </row>
    <row r="63" spans="1:11" ht="20.100000000000001" customHeight="1" x14ac:dyDescent="0.25">
      <c r="A63" s="35"/>
      <c r="B63" t="s">
        <v>103</v>
      </c>
      <c r="C63" s="129">
        <f t="shared" si="37"/>
        <v>8.8219907864146805</v>
      </c>
      <c r="D63" s="130">
        <f t="shared" si="37"/>
        <v>7.9278075188695167</v>
      </c>
      <c r="E63" s="130">
        <f t="shared" si="37"/>
        <v>5.3059111054299448</v>
      </c>
      <c r="F63" s="147">
        <f t="shared" ref="F63:H63" si="53">F39/F15</f>
        <v>7.4216689735864705</v>
      </c>
      <c r="G63" s="147">
        <f t="shared" si="53"/>
        <v>7.9880684466342631</v>
      </c>
      <c r="H63" s="147">
        <f t="shared" si="53"/>
        <v>7.3411781149144879</v>
      </c>
      <c r="I63" s="252">
        <f t="shared" ref="I63" si="54">I39/I15</f>
        <v>7.1525917133503221</v>
      </c>
      <c r="K63" s="43">
        <f t="shared" si="40"/>
        <v>-2.5688847023208693E-2</v>
      </c>
    </row>
    <row r="64" spans="1:11" ht="20.100000000000001" customHeight="1" x14ac:dyDescent="0.25">
      <c r="A64" s="35"/>
      <c r="B64" t="s">
        <v>9</v>
      </c>
      <c r="C64" s="129">
        <f t="shared" si="37"/>
        <v>8.6157584549226236</v>
      </c>
      <c r="D64" s="130">
        <f t="shared" si="37"/>
        <v>9.2267089803991489</v>
      </c>
      <c r="E64" s="130">
        <f t="shared" si="37"/>
        <v>10.043909773256988</v>
      </c>
      <c r="F64" s="147">
        <f t="shared" ref="F64:H64" si="55">F40/F16</f>
        <v>9.7347836212761418</v>
      </c>
      <c r="G64" s="147">
        <f t="shared" si="55"/>
        <v>11.959347444545473</v>
      </c>
      <c r="H64" s="147">
        <f t="shared" si="55"/>
        <v>11.144735654047807</v>
      </c>
      <c r="I64" s="252">
        <f t="shared" ref="I64" si="56">I40/I16</f>
        <v>11.407877307692889</v>
      </c>
      <c r="K64" s="43">
        <f t="shared" si="40"/>
        <v>2.3611296114458145E-2</v>
      </c>
    </row>
    <row r="65" spans="1:36" ht="20.100000000000001" customHeight="1" x14ac:dyDescent="0.25">
      <c r="A65" s="35"/>
      <c r="B65" t="s">
        <v>12</v>
      </c>
      <c r="C65" s="129">
        <f t="shared" si="37"/>
        <v>6.5114133195300425</v>
      </c>
      <c r="D65" s="130">
        <f t="shared" si="37"/>
        <v>6.194533158108551</v>
      </c>
      <c r="E65" s="130">
        <f t="shared" si="37"/>
        <v>5.8572628598213905</v>
      </c>
      <c r="F65" s="147">
        <f t="shared" ref="F65:H65" si="57">F41/F17</f>
        <v>4.6456746925895409</v>
      </c>
      <c r="G65" s="147">
        <f t="shared" si="57"/>
        <v>5.0539941688228893</v>
      </c>
      <c r="H65" s="147">
        <f t="shared" si="57"/>
        <v>5.2067475807992807</v>
      </c>
      <c r="I65" s="252">
        <f t="shared" ref="I65" si="58">I41/I17</f>
        <v>5.669224036997746</v>
      </c>
      <c r="K65" s="43">
        <f t="shared" si="40"/>
        <v>8.8822522893931263E-2</v>
      </c>
    </row>
    <row r="66" spans="1:36" ht="20.100000000000001" customHeight="1" x14ac:dyDescent="0.25">
      <c r="A66" s="35"/>
      <c r="B66" t="s">
        <v>11</v>
      </c>
      <c r="C66" s="129">
        <f t="shared" si="37"/>
        <v>9.4593915192518825</v>
      </c>
      <c r="D66" s="130">
        <f t="shared" si="37"/>
        <v>9.8262393081334114</v>
      </c>
      <c r="E66" s="130">
        <f t="shared" si="37"/>
        <v>9.8714347596235577</v>
      </c>
      <c r="F66" s="147">
        <f t="shared" ref="F66:H66" si="59">F42/F18</f>
        <v>9.5642067097241092</v>
      </c>
      <c r="G66" s="147">
        <f t="shared" si="59"/>
        <v>8.986912153786843</v>
      </c>
      <c r="H66" s="147">
        <f t="shared" si="59"/>
        <v>9.5622009717787151</v>
      </c>
      <c r="I66" s="252">
        <f t="shared" ref="I66" si="60">I42/I18</f>
        <v>9.9662287667502074</v>
      </c>
      <c r="K66" s="43">
        <f t="shared" si="40"/>
        <v>4.2252593954458267E-2</v>
      </c>
    </row>
    <row r="67" spans="1:36" s="1" customFormat="1" ht="20.100000000000001" customHeight="1" x14ac:dyDescent="0.25">
      <c r="A67" s="35"/>
      <c r="B67" t="s">
        <v>6</v>
      </c>
      <c r="C67" s="129">
        <f t="shared" si="37"/>
        <v>10.43620664331918</v>
      </c>
      <c r="D67" s="130">
        <f t="shared" si="37"/>
        <v>10.88841256916583</v>
      </c>
      <c r="E67" s="130">
        <f t="shared" si="37"/>
        <v>11.564204729106528</v>
      </c>
      <c r="F67" s="147">
        <f t="shared" ref="F67:H67" si="61">F43/F19</f>
        <v>11.385771020236271</v>
      </c>
      <c r="G67" s="147">
        <f t="shared" si="61"/>
        <v>11.546971243508999</v>
      </c>
      <c r="H67" s="147">
        <f t="shared" si="61"/>
        <v>11.897154894045967</v>
      </c>
      <c r="I67" s="252">
        <f t="shared" ref="I67" si="62">I43/I19</f>
        <v>12.33252218698771</v>
      </c>
      <c r="J67"/>
      <c r="K67" s="43">
        <f t="shared" si="40"/>
        <v>3.6594235917666876E-2</v>
      </c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G67"/>
      <c r="AH67"/>
      <c r="AI67"/>
      <c r="AJ67"/>
    </row>
    <row r="68" spans="1:36" ht="20.100000000000001" customHeight="1" thickBot="1" x14ac:dyDescent="0.3">
      <c r="A68" s="35"/>
      <c r="B68" t="s">
        <v>7</v>
      </c>
      <c r="C68" s="132">
        <f t="shared" si="37"/>
        <v>17.343538291795131</v>
      </c>
      <c r="D68" s="133">
        <f t="shared" si="37"/>
        <v>15.135612348541587</v>
      </c>
      <c r="E68" s="133">
        <f t="shared" si="37"/>
        <v>17.897327696503972</v>
      </c>
      <c r="F68" s="147">
        <f t="shared" ref="F68:H68" si="63">F44/F20</f>
        <v>17.227658366505111</v>
      </c>
      <c r="G68" s="147">
        <f t="shared" si="63"/>
        <v>17.857502174372957</v>
      </c>
      <c r="H68" s="147">
        <f t="shared" si="63"/>
        <v>18.798711710200049</v>
      </c>
      <c r="I68" s="252">
        <f t="shared" ref="I68" si="64">I44/I20</f>
        <v>18.038668621893432</v>
      </c>
      <c r="K68" s="48">
        <f t="shared" si="40"/>
        <v>-4.0430594395158614E-2</v>
      </c>
    </row>
    <row r="69" spans="1:36" ht="20.100000000000001" customHeight="1" thickBot="1" x14ac:dyDescent="0.3">
      <c r="A69" s="17" t="s">
        <v>51</v>
      </c>
      <c r="B69" s="18"/>
      <c r="C69" s="134">
        <f t="shared" si="37"/>
        <v>4.3607267461763808</v>
      </c>
      <c r="D69" s="135">
        <f t="shared" si="37"/>
        <v>4.3688660485568471</v>
      </c>
      <c r="E69" s="135">
        <f t="shared" si="37"/>
        <v>4.2553963546621869</v>
      </c>
      <c r="F69" s="145">
        <f t="shared" ref="F69:H69" si="65">F45/F21</f>
        <v>4.2796460972023116</v>
      </c>
      <c r="G69" s="145">
        <f t="shared" si="65"/>
        <v>4.2715930980478385</v>
      </c>
      <c r="H69" s="145">
        <f t="shared" si="65"/>
        <v>4.3280862228598105</v>
      </c>
      <c r="I69" s="251">
        <f t="shared" ref="I69" si="66">I45/I21</f>
        <v>4.5982679688866224</v>
      </c>
      <c r="K69" s="34">
        <f t="shared" si="40"/>
        <v>6.2425222630682155E-2</v>
      </c>
    </row>
    <row r="70" spans="1:36" ht="20.100000000000001" customHeight="1" x14ac:dyDescent="0.25">
      <c r="A70" s="35"/>
      <c r="B70" t="s">
        <v>4</v>
      </c>
      <c r="C70" s="129">
        <f t="shared" si="37"/>
        <v>3.1413348569399915</v>
      </c>
      <c r="D70" s="130">
        <f t="shared" si="37"/>
        <v>4.3284595703762214</v>
      </c>
      <c r="E70" s="130">
        <f t="shared" si="37"/>
        <v>3.1386516925936014</v>
      </c>
      <c r="F70" s="147">
        <f t="shared" ref="F70:H70" si="67">F46/F22</f>
        <v>6.0754139030935139</v>
      </c>
      <c r="G70" s="147">
        <f t="shared" si="67"/>
        <v>7.2685314138173851</v>
      </c>
      <c r="H70" s="147">
        <f t="shared" si="67"/>
        <v>6.5255867000418615</v>
      </c>
      <c r="I70" s="252">
        <f t="shared" ref="I70" si="68">I46/I22</f>
        <v>6.5536923994068115</v>
      </c>
      <c r="K70" s="250">
        <f t="shared" si="40"/>
        <v>4.3069996089040857E-3</v>
      </c>
    </row>
    <row r="71" spans="1:36" ht="20.100000000000001" customHeight="1" thickBot="1" x14ac:dyDescent="0.3">
      <c r="A71" s="35"/>
      <c r="B71" t="s">
        <v>3</v>
      </c>
      <c r="C71" s="132">
        <f t="shared" si="37"/>
        <v>4.3699453667179951</v>
      </c>
      <c r="D71" s="130">
        <f t="shared" si="37"/>
        <v>4.3690461229431028</v>
      </c>
      <c r="E71" s="130">
        <f t="shared" si="37"/>
        <v>4.2580664307500946</v>
      </c>
      <c r="F71" s="153">
        <f t="shared" ref="F71:H71" si="69">F47/F23</f>
        <v>4.2757988184197595</v>
      </c>
      <c r="G71" s="153">
        <f t="shared" si="69"/>
        <v>4.259372905848462</v>
      </c>
      <c r="H71" s="153">
        <f t="shared" si="69"/>
        <v>4.3097094751792406</v>
      </c>
      <c r="I71" s="252">
        <f t="shared" ref="I71" si="70">I47/I23</f>
        <v>4.5835583630577892</v>
      </c>
      <c r="K71" s="48">
        <f t="shared" si="40"/>
        <v>6.3542308235791045E-2</v>
      </c>
    </row>
    <row r="72" spans="1:36" ht="20.100000000000001" customHeight="1" thickBot="1" x14ac:dyDescent="0.3">
      <c r="A72" s="87" t="s">
        <v>5</v>
      </c>
      <c r="B72" s="111"/>
      <c r="C72" s="136">
        <f t="shared" ref="C72:E72" si="71">C48/C24</f>
        <v>6.2654848542489967</v>
      </c>
      <c r="D72" s="137">
        <f t="shared" si="71"/>
        <v>6.4560462042243847</v>
      </c>
      <c r="E72" s="137">
        <f t="shared" si="71"/>
        <v>6.5952788640868016</v>
      </c>
      <c r="F72" s="127">
        <f t="shared" ref="F72:H72" si="72">F48/F24</f>
        <v>6.5978985290550964</v>
      </c>
      <c r="G72" s="127">
        <f t="shared" si="72"/>
        <v>6.5158732455828323</v>
      </c>
      <c r="H72" s="127">
        <f t="shared" si="72"/>
        <v>6.7616045281851926</v>
      </c>
      <c r="I72" s="328">
        <f t="shared" ref="I72" si="73">I48/I24</f>
        <v>6.9959119057356425</v>
      </c>
      <c r="K72" s="138">
        <f t="shared" si="40"/>
        <v>3.4652629649332314E-2</v>
      </c>
    </row>
    <row r="74" spans="1:36" ht="15.75" x14ac:dyDescent="0.25">
      <c r="A74" s="110" t="s">
        <v>44</v>
      </c>
    </row>
  </sheetData>
  <mergeCells count="41">
    <mergeCell ref="A53:B54"/>
    <mergeCell ref="C53:C54"/>
    <mergeCell ref="D53:D54"/>
    <mergeCell ref="E53:E54"/>
    <mergeCell ref="K53:K54"/>
    <mergeCell ref="H53:H54"/>
    <mergeCell ref="F53:F54"/>
    <mergeCell ref="I53:I54"/>
    <mergeCell ref="G53:G54"/>
    <mergeCell ref="A5:B6"/>
    <mergeCell ref="C5:C6"/>
    <mergeCell ref="D5:D6"/>
    <mergeCell ref="E5:E6"/>
    <mergeCell ref="K5:K6"/>
    <mergeCell ref="H5:H6"/>
    <mergeCell ref="F5:F6"/>
    <mergeCell ref="I5:I6"/>
    <mergeCell ref="G5:G6"/>
    <mergeCell ref="A29:B30"/>
    <mergeCell ref="C29:C30"/>
    <mergeCell ref="D29:D30"/>
    <mergeCell ref="E29:E30"/>
    <mergeCell ref="K29:K30"/>
    <mergeCell ref="H29:H30"/>
    <mergeCell ref="F29:F30"/>
    <mergeCell ref="I29:I30"/>
    <mergeCell ref="G29:G30"/>
    <mergeCell ref="S5:T5"/>
    <mergeCell ref="P29:P30"/>
    <mergeCell ref="S29:T29"/>
    <mergeCell ref="O5:O6"/>
    <mergeCell ref="L29:L30"/>
    <mergeCell ref="M29:M30"/>
    <mergeCell ref="L5:L6"/>
    <mergeCell ref="M5:M6"/>
    <mergeCell ref="N5:N6"/>
    <mergeCell ref="N29:N30"/>
    <mergeCell ref="Q5:Q6"/>
    <mergeCell ref="Q29:Q30"/>
    <mergeCell ref="P5:P6"/>
    <mergeCell ref="O29:O30"/>
  </mergeCells>
  <pageMargins left="0.31496062992125984" right="0.31496062992125984" top="0.35433070866141736" bottom="0.35433070866141736" header="0.31496062992125984" footer="0.31496062992125984"/>
  <pageSetup paperSize="9" scale="61" fitToHeight="3" orientation="landscape" r:id="rId1"/>
  <ignoredErrors>
    <ignoredError sqref="P7:Q24 S8:S23 P32:Q44 S31:T48 I55:I72 K55:K72 S7 Q31 P46:Q48 Q45" evalErro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" id="{45B4170D-8628-4A21-844A-154F9F69657A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S31:T48</xm:sqref>
        </x14:conditionalFormatting>
        <x14:conditionalFormatting xmlns:xm="http://schemas.microsoft.com/office/excel/2006/main">
          <x14:cfRule type="iconSet" priority="2" id="{2B99C500-6EE3-4405-8D3D-7EBE981EED33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K55:K72</xm:sqref>
        </x14:conditionalFormatting>
        <x14:conditionalFormatting xmlns:xm="http://schemas.microsoft.com/office/excel/2006/main">
          <x14:cfRule type="iconSet" priority="1" id="{299E99B0-10FC-4E19-9C88-6578AE937E8F}">
            <x14:iconSet iconSet="3Triangles">
              <x14:cfvo type="percent">
                <xm:f>0</xm:f>
              </x14:cfvo>
              <x14:cfvo type="num">
                <xm:f>0</xm:f>
              </x14:cfvo>
              <x14:cfvo type="num">
                <xm:f>0.01</xm:f>
              </x14:cfvo>
            </x14:iconSet>
          </x14:cfRule>
          <xm:sqref>S7:T24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T o u r   x m l n s : x s i = " h t t p : / / w w w . w 3 . o r g / 2 0 0 1 / X M L S c h e m a - i n s t a n c e "   x m l n s : x s d = " h t t p : / / w w w . w 3 . o r g / 2 0 0 1 / X M L S c h e m a "   N a m e = " A p r e s e n t a � � o   1 "   D e s c r i p t i o n = " A d i c i o n e   a l g u m a s   d e s c r i � � e s   d a   a p r e s e n t a � � o   a q u i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a a 9 7 8 0 0 1 - 2 4 d 2 - 4 1 c 4 - b 5 b f - 6 1 3 1 5 2 6 a 5 7 e 2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 0 < / L a t i t u d e > < L o n g i t u d e > 0 < / L o n g i t u d e > < R o t a t i o n > 0 < / R o t a t i o n > < P i v o t A n g l e > - 0 . 0 0 8 3 6 4 3 3 9 3 0 6 3 4 5 8 < / P i v o t A n g l e > < D i s t a n c e > 1 . 8 < / D i s t a n c e > < / C a m e r a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F r a m e > < L a y e r s C o n t e n t > & l t ; ? x m l   v e r s i o n = " 1 . 0 "   e n c o d i n g = " u t f - 1 6 " ? & g t ; & l t ; S e r i a l i z e d L a y e r M a n a g e r   x m l n s : x s i = " h t t p : / / w w w . w 3 . o r g / 2 0 0 1 / X M L S c h e m a - i n s t a n c e "   x m l n s : x s d = " h t t p : / / w w w . w 3 . o r g / 2 0 0 1 / X M L S c h e m a " 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 x m l n s = " h t t p : / / m i c r o s o f t . d a t a . v i s u a l i z a t i o n . g e o 3 d / 1 . 0 " & g t ; & l t ; L a y e r D e f i n i t i o n s & g t ; & l t ; L a y e r D e f i n i t i o n   N a m e = " C a m a d a   1 "   G u i d = " 1 6 3 d 9 3 4 7 - f 7 c a - 4 a 3 8 - 9 0 b 4 - 9 9 6 a e 6 1 9 b 3 1 1 "   R e v = " 1 "   R e v G u i d = " a 0 4 6 e c a d - e 9 5 2 - 4 6 6 c - 8 c d 6 - 8 c d 1 e 6 2 0 b 4 2 d "   V i s i b l e = " t r u e "   I n s t O n l y = " t r u e " & g t ; & l t ; G e o V i s   V i s i b l e = " t r u e "   L a y e r C o l o r S e t = " f a l s e "   R e g i o n S h a d i n g M o d e S e t = " f a l s e "   R e g i o n S h a d i n g M o d e = " G l o b a l "   T T T e m p l a t e = " B a s i c "   V i s u a l T y p e = " P o i n t M a r k e r C h a r t "   N u l l s = " f a l s e "   Z e r o s = " t r u e "   N e g a t i v e s = " t r u e "   H e a t M a p B l e n d M o d e = " A d d "   V i s u a l S h a p e = " I n v e r t e d P y r a m i d "   L a y e r S h a p e S e t = " f a l s e "   L a y e r S h a p e = " I n v e r t e d P y r a m i d "   H i d d e n M e a s u r e = " f a l s e " & g t ; & l t ; L o c k e d V i e w S c a l e s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L o c k e d V i e w S c a l e & g t ; N a N & l t ; / L o c k e d V i e w S c a l e & g t ; & l t ; / L o c k e d V i e w S c a l e s & g t ; & l t ; L a y e r C o l o r & g t ; & l t ; R & g t ; 0 & l t ; / R & g t ; & l t ; G & g t ; 0 & l t ; / G & g t ; & l t ; B & g t ; 0 & l t ; / B & g t ; & l t ; A & g t ; 0 & l t ; / A & g t ; & l t ; / L a y e r C o l o r & g t ; & l t ; C o l o r I n d i c e s   / & g t ; & l t ; G e o F i e l d W e l l D e f i n i t i o n   T i m e C h u n k = " N o n e "   A c c u m u l a t e = " f a l s e "   D e c a y = " N o n e "   D e c a y T i m e I s N u l l = " t r u e "   D e c a y T i m e T i c k s = " 0 "   V M T i m e A c c u m u l a t e = " f a l s e "   V M T i m e P e r s i s t = " f a l s e "   U s e r N o t M a p B y = " t r u e "   S e l T i m e S t g = " N o n e "   C h o o s i n g G e o F i e l d s = " f a l s e " & g t ; & l t ; M e a s u r e s   / & g t ; & l t ; M e a s u r e A F s   / & g t ; & l t ; C o l o r A F & g t ; N o n e & l t ; / C o l o r A F & g t ; & l t ; C h o s e n F i e l d s   / & g t ; & l t ; C h u n k B y & g t ; N o n e & l t ; / C h u n k B y & g t ; & l t ; C h o s e n G e o M a p p i n g s   / & g t ; & l t ; F i l t e r & g t ; & l t ; F C s   / & g t ; & l t ; / F i l t e r & g t ; & l t ; / G e o F i e l d W e l l D e f i n i t i o n & g t ; & l t ; P r o p e r t i e s   / & g t ; & l t ; C h a r t V i s u a l i z a t i o n s   / & g t ; & l t ; O p a c i t y F a c t o r s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O p a c i t y F a c t o r & g t ; 1 & l t ; / O p a c i t y F a c t o r & g t ; & l t ; / O p a c i t y F a c t o r s & g t ; & l t ; D a t a S c a l e s & g t ; & l t ; D a t a S c a l e & g t ; 1 & l t ; / D a t a S c a l e & g t ; & l t ; D a t a S c a l e & g t ; 1 & l t ; / D a t a S c a l e & g t ; & l t ; D a t a S c a l e & g t ; 1 & l t ; / D a t a S c a l e & g t ; & l t ; D a t a S c a l e & g t ; 0 & l t ; / D a t a S c a l e & g t ; & l t ; / D a t a S c a l e s & g t ; & l t ; D i m n S c a l e s & g t ; & l t ; D i m n S c a l e & g t ; 1 & l t ; / D i m n S c a l e & g t ; & l t ; D i m n S c a l e & g t ; 1 & l t ; / D i m n S c a l e & g t ; & l t ; D i m n S c a l e & g t ; 1 & l t ; / D i m n S c a l e & g t ; & l t ; D i m n S c a l e & g t ; 1 & l t ; / D i m n S c a l e & g t ; & l t ; / D i m n S c a l e s & g t ; & l t ; / G e o V i s & g t ; & l t ; / L a y e r D e f i n i t i o n & g t ; & l t ; / L a y e r D e f i n i t i o n s & g t ; & l t ; D e c o r a t o r s   / & g t ; & l t ; / S e r i a l i z e d L a y e r M a n a g e r & g t ; < / L a y e r s C o n t e n t > < / S c e n e > < / S c e n e s > < / T o u r > 
</file>

<file path=customXml/item2.xml>��< ? x m l   v e r s i o n = " 1 . 0 "   e n c o d i n g = " u t f - 1 6 " ? > < V i s u a l i z a t i o n   x m l n s : x s i = " h t t p : / / w w w . w 3 . o r g / 2 0 0 1 / X M L S c h e m a - i n s t a n c e "   x m l n s : x s d = " h t t p : / / w w w . w 3 . o r g / 2 0 0 1 / X M L S c h e m a "   x m l n s = " h t t p : / / m i c r o s o f t . d a t a . v i s u a l i z a t i o n . C l i e n t . E x c e l / 1 . 0 " > < T o u r s > < T o u r   N a m e = " A p r e s e n t a � � o   1 "   I d = " { 4 1 0 C 6 E E 5 - 3 2 2 9 - 4 A 6 3 - B F 8 7 - F 1 6 4 0 D 2 E 5 B 4 3 } "   T o u r I d = " e 9 e 5 8 2 c 9 - c a 3 c - 4 a 3 d - b 3 b 8 - 6 b 7 4 9 1 7 a 9 0 2 d "   X m l V e r = " 6 "   M i n X m l V e r = " 3 " > < D e s c r i p t i o n > A d i c i o n e   a l g u m a s   d e s c r i � � e s   d a   a p r e s e n t a � � o   a q u i < / D e s c r i p t i o n > < I m a g e > i V B O R w 0 K G g o A A A A N S U h E U g A A A N Q A A A B 1 C A Y A A A A 2 n s 9 T A A A A A X N S R 0 I A r s 4 c 6 Q A A A A R n Q U 1 B A A C x j w v 8 Y Q U A A A A J c E h Z c w A A A 8 M A A A P D A a 5 g W v c A A D y G S U R B V H h e 7 X 3 3 d 1 t J d u Z F J E g w g D l n R Z K K r d R K r R 7 P 8 X h m x 9 7 1 H v 9 g + 3 i 9 a + / Z t c 9 6 / w j / N / 5 t j 7 2 2 x 1 5 P B 3 W 3 W j k H S h T F I I o 5 k w B J Z O z 9 b r 0 C H k C Q B E k Q B N v 8 p O K L A N 6 r q q / u r V u 3 b l l + c + 9 p j H 5 C K K g 4 R 8 F g l M L h M E W j U Y r F Y v E E 6 K 0 Z 6 c 7 t J Q o d M T r f F J T t Z r h z 5 y 5 d u / Y 5 W S w W 4 0 x m e P 3 6 D X V 2 d l B h Y a E c + 8 M W e j 7 q p G V / l K x W m 5 z b K d o r w u Q L W m l u x c r 5 x n l n n F e P a K H L L Q E q c c V o 0 W + l Q n u M C j j h + Z G W + N z y z C f e j 5 G n t o M C E T v 1 D r 6 V z / 9 U 8 J M h l N 3 u J G t J N w U C i k j 5 S C a b N U Y X W 4 J U 7 N z 8 N w O B g G x X V l Z o c H C Y L l w 4 L 8 f b w c D A I F V W V p D H 4 z H O 8 L k P g + Q v P k b T P j u / N 1 F 0 D 1 4 9 l f y u 6 a + p p a W Z y 8 c u B C 8 u L q b l 5 W U q L y + n 5 1 N l d L y W q O / j B 1 o L B I 1 P H G x Y / u U n Q C i b w 0 X W 4 p N C p k g k I i Q B o Y B 8 I R M A q V R R p J 4 r H f D M o 6 O j N D Y 2 Q e f O n Z H K 6 X A 4 W K p Y j T u 2 h 6 W l J Z q d n W V p 1 S n f O z 4 + S a d O 9 X D F d h l 3 E M 2 w p H k 1 7 t y S X O B J p t l V Y C e 6 0 h a g 7 w d c L I W j d K 0 9 G C f a 8 P B H q q u r p Z E p H 3 V 1 1 t H t A T f 1 N E T p 4 9 g A + d b 8 c s 9 B x o E n l M 3 O F a 6 k J 0 4 m s 2 Q C 8 o F I Q F N Z h E 7 U h o y j 9 F h c X J R 3 q K y s N M 7 s H m / f v q X a 2 l r O n y D V 1 9 c Z Z 9 f j q / c J k p l x r j F E l e 6 I c b T x f e m g S V Q X f k U 9 X U d l X 1 Q / J j o k 5 + T U D D U 2 1 N G d Y T c d r Q 7 T p / E B W v E f b E n F T R 9 e + u C m g 0 A m o K R g Y 8 n k 8 / n o / v 2 H 3 O / L L p m A t r Y 2 l n j j 0 q f c D D 8 / 5 p f U X R c i O 6 u m G m + n W N y Y o O + 7 2 O z n 7 9 y 8 8 u u 8 j r j b a G 5 u X v b V O Y t s 6 2 q r 6 d W r 1 3 S 9 b Y X 7 d x Y q t y O P 0 p f z Q U m W f 7 n / b H 9 q W B b g 8 J w 9 E G Q C r n c E y M U d d G B t b U 1 a 6 f H x C f J 6 l + n 4 8 e O s B m 0 s P X Y D 5 M u j R 4 / p 0 q W L c Y m R C Y I s l K C y u b k h + L x 1 P X H w v R 8 / j g h h e y c d N O H d 2 N g R j Y S p c O 5 7 u n n j G n 3 6 9 I l C o T C 1 t 7 f R U s D O K n B M 8 g N 9 K w u r t j H + 3 u 9 e D x m f P H g 4 s I R y l o N M k X X W P C C f y A R D x K 3 O A F d m r q T B I D 1 5 8 o y O H T t C F R U V x h 1 c C N u o 6 D s B j B t z c 3 P U 0 t J i n M k O 7 t 1 7 Q F e u X J Z 3 A 9 Z C F n o 4 4 q S O y g j V l 4 b p 4 4 K d h u Z g A I n R K c 8 n V o c s F G Z y h U I h J m K r v D e K Z W X F R 6 W l p d J X V O d i B 5 Z U B 5 J Q h V V n a X U 1 / 8 n U X h m m T k 4 a 3 9 3 + g a 7 f u E o 2 2 + 5 M 1 9 s F 8 u j H O 3 f p x s 3 r x p n s A F K 2 o K C A X K 6 N + 1 X h C B O E / y 3 O z 8 i x z 7 f K G g V L r M J C s U I W F R X J e V j + 0 K / S B h h o H X f e j s j + Q Y J V a X 4 H J x X X n m U V I S o Z r o m 0 H 2 R C P 0 M y L w U u a 4 D O 1 C x y v 2 C Z I n P v 5 N z L V 6 9 o + O N H b g R W c k 4 m A K 0 + 1 K x s o 6 y s j H r f b D 6 O Z L f F y M G v D A n 0 + n U v d X S 0 C Y m a m h q F i P 3 9 H + Q + X A e p U F 5 4 X q T P j z W l r Q P 5 n A 6 U U c J d 1 c n q Q S w u m b R 0 A n J J J i A c t a w z N X M d o G u d U a r 2 u M j l d I p q B 5 w + d Y o a G x q k I t 1 n N c n r 9 c r 5 X A H Z 4 C o s 2 N I w s R N 0 d L a T 3 7 + 5 u f v N h F M k W S u r e R h j g 2 S D k Q K k O X K k k / u S 4 3 I f + l H 4 L p Q r r l m 5 x W o p h w R b X x f y N U G t T X c + 7 x L G m t a C J U l q n k a u y Z Q O T n u M v u z 0 S 0 V A p V l d X Z W + C 8 i D C j Q 5 O U n N L c 1 0 / r N z N D 0 9 T c + f v 5 B 7 c g E Y P m B B 3 C s p B U P D Z u i u D 9 L 9 4 Q L q a G + j 1 b W A S C a o e x r 1 9 f W c R 8 t S r k 5 u i N 6 9 V Z L d Y r F S Q 3 U 5 u S D i 0 t S J f E w 7 G z H c B 1 j c x 6 V C a D K Z U y p y T a b a k g j d 7 A h w i 6 q O v / 7 q W y G V l g j w E q i q q h K P A V Q Y D L Q e P 3 6 M 3 v e 9 p 3 f v + s R Y s Z c o K S m V P g s k a L a B B i Q Y 3 H x 8 D c B A 7 4 s x J 6 1 Z P G L h S y 2 j 0 t I S y Q e M l x 0 9 d p S m p q Z F Q o F U p 1 u r p b 4 e B B w I Q h V W n W E y K R X P T K h 0 y D W Z U N C n 6 h M V C s + H i g D X G r T e J S U l 5 H a 7 p U K D W B q 9 v e 9 Y Q q 3 R / P w C 3 b t 7 n y Z Y g q F f u B f A 8 5 w + 3 U N P n z 7 f k / x p b m 7 K S N q e a Q z S 2 y k H f d O v j B i p z w K 1 0 G 6 3 U R 8 3 N H y V v n 7 v V I 0 A / z n b k t 3 x u b 2 C 9 K v z O R V 6 W m h t L Z b R W N N e V J a t 0 F q R r E a h l e 3 u 6 T a O 0 g P P i f s u X P y M r l 6 9 Q l / c u k m F r A b d v v 0 d z c z M 7 s l 7 o L J 2 d Z 2 k 5 8 9 e 0 N D Q k I z 9 Z A v o + 2 B M K h N c a w 9 I 3 / P u U I E c p 7 4 r J B 6 k N w a 4 q 2 w z d P e j i y u p h W w 2 O z W W u t L W k X x K e W 2 U s H O / K R A p T y K T R m p B 7 E U l 3 A p Q Y 4 5 U J R M K / a a i I u X l v R F Q a d z u o q R n h s n 4 1 q 0 v e C 9 G D x 4 8 k j 5 F t u H x l N G 5 8 2 e p s b F R f k M 7 4 e 4 W M H V n K l 3 h f d 7 s i d B q y E K v J x 1 y L l 1 Z I o 9 6 2 o o p y J r J p N c h x 5 V l J d y f w m f S 1 5 d 8 S H l t l L C W H J f O d K p 0 S l c A u U Z N c T T J a x z P C B M w i A B 1 b y t Y u W + A d z I D J v X q 6 m o 6 z 5 V + Z m a G X r 5 8 l V V J A u A 5 F x Y W p H / 3 4 c M H e s j E g s M q B l t h Y Y M / 4 a d P o + T z r R i f y A w N D f U Z G 1 m O 1 4 R E N Z p c t j F Z 1 D D C R m X 6 x Z G Q q I n E + Q X b R I s H + 3 w h T 1 P e 9 q F c Z S 3 c g i p V T 5 N o P 4 i T D t x Y c r 8 p 2 Z C A M R T o / x 0 d 7 d J i b w U b 3 7 u R G R u G C 5 i T M a f p x Y u X o k 6 h w u 8 G y L r 5 + X l W K 3 / g 5 7 P R z 3 5 2 i 7 q 7 u + n S 5 Y t U W 1 s j v z E 4 O E R j Y 2 N i g Y O k f f D g o f g Z Z g K o f d u R q j 8 7 q k z t r y c c 8 T l V 6 Y B h 4 S + O + O n 2 g I u 4 d 0 p F 3 B d 1 R / P X K z 1 v C R W M e q T C 5 Z u q h 5 Y V f n k g l R m Q p B i c z B Q w V G w F 3 H P 5 8 i X 5 3 u + + + 0 G k x 0 4 A 0 / 2 P P 9 4 V k t y 4 c Z W l Y F U S 6 W E w A Y F P n j z B U i o g / S 2 Q D P 5 / w U C Q 7 t y 5 t + X Y G R q B s d E x 4 2 h j z K 5 Y R d 0 D b n U q Y m z U n 9 L H d n 7 U s 4 1 h + m E Q x g w L d T T t j d 9 j N m D 5 t 4 c v c 1 s j M 4 C r 6 h S 3 j O t d i z b K 8 F z i f L 2 X C q z B + L O h k i 4 s L I q v 3 N m z Z 5 I m 9 G 0 G z E 8 q L i 6 R f k 0 m g I S C S o m 5 R G Y / w M 0 A F Q 7 q G 5 7 x 6 N E j G Z H 4 w 4 c B q q m p T m o c k M 9 z L N 1 6 3 / T K O 2 7 U c G A I A J 8 F u T D W Z L Z q A r 6 A l Y o L o v R p w U b N 5 a r P Z Z 4 O A i 9 2 A P 0 l M 3 C M Z 3 g 5 Z q O J p R g 5 L C E u B x / 1 z e R m H G 8 7 y E t C x d w 9 M r Z h V v f k f A q B U o / 3 G m u r y 1 Q b 6 a O 2 5 j p y O O x S Y X R C / y c T V U 8 D f S Q 8 f 0 1 N j X F m a 6 y s r N K r V 6 / E y R V q G S T J R l h c X K K H D x / R x Y s X h L S p l X Q j g L i Y S n L j x j X j T A J 4 3 q m p K R p h k p 4 + 1 b P O h w 9 S D C T G f W h s V l f W a G B w U M q x h v u G L a 3 N N O 4 t o J Z q G 0 U t x V T s 8 N P U 9 C z 1 r X b I 5 9 F H + s I Y H D d D H 0 c i U b r d b 6 V A K E p X m l b o / U x u P U 4 y g e X f H u U X o e x l p 7 g j H o 5 L A A A F l E q e 1 O N c w L 8 G X z w r / b I n s 8 q 5 G e A t g U Y D P m 3 b A d 4 b Z E G f B / 0 b S I z i 4 o T k Q b 5 N T k 7 T x M Q 4 9 W B 2 b k q l z w S T k 1 N M h l V x K 0 o H E A S z f x c X F 8 T E D Y k E 4 L f f 9 / V T V / d J O T Y D Z Y k E l X J t b Z W e P H t O a 0 w 4 k B 2 e E v 3 + D i o s K m b V L k R V 7 k h a U u H z U 3 M + e j 5 V Q v X 2 c a o r t 9 P w 8 t 6 M 3 e 0 U e U W o Q k 8 T r Q Q 8 M k a D z D M T y U y g / S C T G T C X b x U X Y i v A H Q m V t r 6 h 3 j i z f W B w u K 6 u R q Q j L G w j I 0 q 9 O 3 H i G P e B 6 o T 8 O w G + A 6 r i i R P H j T P p g X I C s T F N H 7 O C I a G g F t 7 6 E u b / z I G y X v G H 6 c F o q f S X b h 1 Z r / p h H + U O M n / k 9 y w u q 6 C H H 5 1 0 u n 6 F J n z Z M f 9 n A z v L 8 T 1 C M F o u r Z w m k i b O f h P I j P q y y K 7 J B I A E 6 J f s B u 3 t r V I Z 0 Y c D z p 4 9 T V 9 y Z W 5 o a N g x m Q D k t 0 X s w J s D k g l 9 M / T r 3 v a + F T U W g 9 X b B V T l k i J D y r F S E o y s / 2 1 5 J i Y V U l N j P U U C P u q p n K U X Y x u r v f s B z n U 8 / P 6 n g p J 6 b v G S P c i B V D L t N 7 k m l t S 4 y W 6 B f p f P t 7 s + A K x z 8 B F E x b b b H d K n M r f q u 0 G R e / P B a T P Q l 4 L T L w L C w H y + U 1 x o V k M R 3 w 9 s b P U D + Z B K y 8 p o c n y M z j S E W L r h / v V 1 a j 9 S 3 r g e h S 1 V S U a I / S b O R n D Y s v R c X P E j k U R 0 p t 0 A 3 7 E b i Z Q K E H T 0 0 9 Y m 8 F S A 3 L s p N 0 9 h I i 9 g / U v 9 J v 3 d a D R s V h v 1 9 H R R k S N C 3 j V H 2 j q 1 H y k v P C W c x Z U U C q 0 n U m r h 7 K a w s o V i p Z n s G v B P i x o N S C o i X K / 8 I Q u 9 n 7 Z L k J T V I D J q Y 0 g 2 Z k k y A V B H f d y P 2 i 7 K P Z 5 d T 0 l p K E 0 Y G b 5 j S b V R H c D r 4 p 0 h F d G n X Q 3 m h w d F X v S h w l b W i b l y a X U v H 4 i z E Y 5 V r Y p p e H n Z S w u L i z u W M G J m Z 6 m C 7 9 I A k e Z X 0 U 9 g N c o R o 2 M 1 Y T p Z G 6 a l g F U m N G 6 E a J b z S 8 o g u n 3 p W W J M w d g N u u p C 5 D B q J a b P m x s T 3 W h g K / u c M O 5 l 4 + 3 i J k F i c o n 9 J 5 S F K 0 t Y q S 1 m I q W S K p s k Q + C U n W D N O 0 t P H t y h X u 6 A z 8 / P 0 d T k l A R d g d t R O u C Z 0 W L D H 0 8 n O K Q i o Q F B v 0 e a N c b c m p V V H I t E A R I 9 3 I T 6 k g j N + l J O G s D 3 4 H l 0 b I b d A g R / 8 v g Z n T l z K l 6 B M w X 6 d L A O 7 h Y 3 O 9 f I t z g t + 3 e H 1 0 s p D Z A e 7 l S 8 J x 7 s W a w i O 4 b l t 4 9 f 7 + t j O D z d t L K S C A W m W 8 W 9 J N R O U U K z d K G z U K Q L g G c C m d 6 9 e 0 + X L l 0 Q 8 g w M D F F n Z 7 u 0 1 C A O J s r B W A A y Y W A y E M A U b y W F M Q b T 0 9 N N E W 7 X / E E r l b i S J Q L u 0 Q O l A O K J u 8 h L A T + r O P x 9 u I b f a a i v p 4 b G B r l n N 0 D e I y 4 6 H F 0 x f W K 7 h M J z w k X q 1 q 2 b x p n t A 9 8 B j 4 u q m l p 6 M a e G F O p Y D e x h y Y X n w X V k x + v X r 8 U 7 p Z L 7 b U 3 8 7 q / G L T T v j V I j S / X 9 h O W r f S U U 9 y O K u r i S q X E n L a V 0 B d J I P d 4 P o G r 9 7 J j f k C c J 4 N n e v + 8 X k s 3 M z F F 7 e w s N D Q 5 T W 3 u r W L 9 A p k y k x 9 y q j S q L E v 0 H + O 2 9 e 9 t H B T I w G 6 N P I 6 P U 3 N Z J 1 Z W l V F J S L J Y u z B G C M W I 3 4 Z r N g B c 6 P M 8 x W L x d M m E M 6 v n z l 1 L Z b 9 5 c 7 2 W R K V A H k J 8 Y A 7 v 9 w S V m d O D z l h V 6 f P 9 H q q q u k h m / c J H C o D I a N L x / I B S m O x + s 1 M o q 8 n 7 C 8 t W T / S O U q 7 K b M 2 T / f P b K C q O 0 x K r W V i h y x u h K a 2 C d K q Y B 6 T o 4 O C j T N m D p 2 g 7 Q b 0 I f q c K w c G H A F x 4 Q U J 0 g v W C G x v f f v X t f F g 2 A W r U R d D 5 t l w w A y u D + g 0 d 0 l l W 9 n Z i + I Y m B V M f b n Q A q L C Z D o g 9 1 2 z C h w 4 B z w j 1 A r a 2 t 0 t i M f B y h Y 8 c x v S c k L l k o n B / 6 r S z r o 9 R c l y z p c 4 l 9 7 U N h f t t m R A L 2 i k x A J m Q C 0 D F G A E d U O q h x q P R o G X U H H N I J D q v b e V a 0 v L D i w d o N M u G z C O T y 8 O F j q d D K p U h V b H w / P M E x h d 1 s x N C A O w 8 C p f z 4 4 z 3 6 p 3 / 6 F w l v v F 3 P d F G n o h G y 2 H Y 2 U I o G x R x X b 6 c w 1 w O E I N N N g 5 X z o L x a q b V w z j 3 O E g z t B p 4 b e R I K 4 0 4 L N 1 B 7 V 1 8 y g e 3 P / + p / / a 2 x n 1 P Y 7 E 4 K U W W 8 7 6 S x l w T a D d D 5 n e y / L 2 Z a V O C X L 1 7 R 6 1 e 9 1 N z c K G o d 3 g G R V O E 1 s J n T 6 v i S j R b 8 X D m Y R J V u R S R 4 k b 9 4 / o J G W S p 9 8 c U N I V K q p z b U R l Q g P E d q x Q W 5 8 T 2 Y P 3 X 8 + F H x K k c / B K t s w I 0 I / T e Q H 1 N M U O n g C / j i x Q v + j M p 3 9 O m m p 6 d Y y s z Q p / k I t d R 5 R J X M F P g N + A 8 2 N N S t e + 7 t A g S B P 6 C n v I y f 2 0 + d t T Y a X V R z p k p d V i o t T N Q P v D P y 3 e 5 w 0 t 0 h p 4 R x R s K Y t N H N z T m Y U H / D h F L s z m V y e j D 3 Z n N T e b p z + w X 7 0 j u q L H O I / l 5 R U S m h h N s 7 2 + P P j o q E O U T D Q x + p z l j l A h U C j q B C O H 4 V z A W q K 4 1 S W Y r x Y Y 5 J e u T o E T p y 5 M i m 0 + f R V x g e G u F + z j A f K f M 6 p O a j h 0 9 E F Q I R Q T T 8 H s z J q O i o o D i H Z 4 F D 7 q u X b 8 h d X E g d H Z 1 y H m 5 L v b 2 9 4 q 5 0 8 u R x m l o M 0 f C 7 F 1 R R V U c u r E u T A f A b m A v V 3 p H e m X a 7 8 P q 8 4 q d Y X 1 9 L v W 9 e 0 8 k G G 0 3 7 S 2 X p n Q 4 j E q + u G x g y Q I M w P A c J y / 1 w b i R 8 v i h 5 S t E g r K 9 3 e 5 2 4 D / V m X 2 p t T I w R a o r G R q R K P d 4 v 4 D l q L M N k C c z T / N w 8 P 6 8 K J Y x p 7 J 5 y j 6 i A q L B O r v D o N F d V K c n 7 / v 0 H 6 Q / d v H m D A r F C 6 b O Z A a m B S o 8 O 9 r l z Z z N q 3 f E s k D h f f 3 1 b p G F Z W a k Q D U T f C v g s 8 l p b K T V w H q Q A p m Z Y E o + P 8 r s 4 6 W T X C T m 3 F W D d v M v q 5 p X P L + + o / 5 W K o a H h e O x z A H 0 k B J a Z d H 5 G X x 4 J y L A H 3 k N i D X K D 8 m 2 f m v 0 c i X B 9 C g c p F g l T Z 8 v u J O V O Y f u v f / 0 3 f 4 v n z m W y F 7 g p F C t b p + 6 Z k S 9 k A v A s 0 x h q K q y h s y e a q K K u n R p q y m i U W 2 W o W Y i z h w o A 3 R 7 h l g F I C V R 4 V I q p p R A 1 V R c l q W l 4 d 8 x X o p i F O o 9 0 s j T Y u u + C 5 4 A l D r + L q R + n T 3 e L q g W r H 4 i 1 F b S 0 S o W u u I C 7 y C X f P T E x R R W V 5 V R g T M 3 Y D O J t z u 8 K 5 9 h M 4 m l s B r z j 3 O y c 9 E n 1 c z m d D i F q t c t H b 2 Z K q L F M W U N R d 2 5 / c P I W j b F S 9 y T x f p E L i 9 U p K Z 7 L l L m i n E X Y i 5 W X t C Z N P p E n H V A J S 8 o q K G w t o b e z b l q Y G h K 1 6 8 z Z 0 0 m z V 1 G p o b Y h q h A q F q 7 V 1 D f T 9 M e + d T E h I J 3 Q F 2 v i P p j b M K v j H o y t o J + m E 4 w N r 1 + 9 l i h F k G R 9 f R / 4 + x v o 6 t X L 8 v 0 N r F 6 G Q t w q Z y k P l 7 1 e 6 d O 1 t j a J Z S 1 T o I / 3 6 d M Y N y j b D y o D A 8 o A v x s A 6 e v i v p + Z 5 A C + f 3 l x X h o s v O v w n J 2 + / e D i f b 4 o t + K P T k R j k 3 s b P H Q j M K H M D 5 K b l G r d A / K d V B p z S 2 s U i l i o p 6 e H P G V l a V t 8 M x z W C E W i E b F E Q T V E 5 U E Y Z l Q c + P O Z Z 7 3 i H o z B g G y o U E i o S B i 0 h T q I z 6 O f g w C a + n N l n j J 6 8 7 p X 9 n c L E P z J 4 6 c y S J 1 J N F g N l B 3 G o S C t F x a 2 P y X l L f e X l g x v E x B S L z r X a 4 Q Z 0 0 B A z W L f C / p t n 5 M + z G 1 s d Y B t U F n 7 0 t e / v U z 7 I q F Y 3 U 0 i 0 0 G C q 9 B N U 7 Y u G l t O F D b e A w T R 0 s U M S J H z 5 8 / R 2 7 d 9 s s A a V q D A L F 3 0 r 2 A K n p i Y E C s d L G 8 g 5 + y M U n d Q q X R C 9 F n 0 U + D B 8 P T p M 6 n 4 G u i D n e X + V 2 q L v h O A D J j f B E m J u I E v n r / k P u D W T r J o A J 4 8 e S 6 q G S Y 5 a t M + v g d E g 0 q 2 G S B x Y d D B 9 0 S 5 8 d G N 1 L H q 5 E F a k L y + 9 R h F w 0 z 2 D b 5 S 5 8 J + 1 a y c E 8 r q L E 1 S 9 9 L h I B C t b 9 p B v q C a l v 3 8 + X N 6 9 v S 5 W M z S j R X B B A 1 z N k b / r 1 3 7 X A Z / r 1 y 5 R J 9 z J z 4 c j t I P 3 / 8 o / Q + R X P 6 1 d e S A d M L 6 u O i r 4 I o 2 d 4 P E G L c y B 9 7 f K d C n Q 9 8 M R B o a + i g k O M H S E A O n m w F l N T w 8 Q t 3 d J y S m I E I + v 3 + P U M o k n h O Y B j I 1 N R k v U z Q M M C C M j H y S h g T 5 N 8 i / h z y B d I Q f o b 4 X 4 1 B m F B Q 4 a X V x i m y L b 5 g w y d f 0 6 p D c J V X g w 0 X u u + Y a 0 D q 4 A H O X r I W N k o k A M u 4 g k G c j / D h g p f u P X o g Z H R Y u h O J C h U J F M Q N O s M q J E 3 n A m W A A 8 4 5 a W p r o i 1 s 3 R D J c u 3 a V i t 3 u e P 5 o 4 D M Y W 4 I 0 Q i B 9 V E a 0 / q 9 e v h b v C a i F u w W e D 9 8 D 0 u J 3 Y L 4 H Q d J F c Q L 5 Y L 2 E C o q g L V i B U K t p e E 7 E 5 4 v w O + B 7 Q E p 4 f d y 7 d 5 + G B o d E 4 v 3 9 3 / 9 f l k I W m T 6 P Q e i u r u N i x E G f F E g N / q I B y Q V D z 8 k 2 P J O F y g o j M g T x R W e A L m P Z U s l a l b + o V V M z C P i C / M t d y r m E S q f u H V R S o e K H S 4 / L q h p a T Q F J U K E + f v x o I h E X 7 u S 0 V M B U g C x m U z P G g 8 z 9 l y m v + l 6 s + o e K V l F R L m s r I c 9 Q m b c T N W k j o O K / e f O W + y j N o l 5 e v P i Z L H S N w J f p y g Y N x o s X r 8 T d C P 6 E 3 d 1 d c V M 8 7 k e 0 o 0 W W 1 q 1 t L f J + i O 9 3 4 c J n V F l d J X n y 6 1 / / S i T S q V M 9 0 u / S Z J S h i C 0 G l P F 8 e H + E H P u s K U T n m 7 i / a V x L l e z 7 4 T X B T 4 + H y F 1 y W h W Z N i L R R u f z E Q 5 H A V W k h O j C f t + 7 9 1 L w A w O D Q j q s s F F T W 0 2 2 L c a Z o A r h 7 W H E 0 I h E L d Q / a 6 e Q z R N 3 J w o Y K i X u z w a g O s L Y g S V l A F R s k A T n Q T a 8 A 8 o F v w c y z c 8 t s E T t p G M s L e G 7 Z / Y M E Q J d u U j P n j 2 n c k / C h I 6 G p p T z B G o v G g Y t h d C Y m M f F c N 9 W 6 O o 6 I X P R k h F L W r 0 e Q F W K i Q 6 Y u 5 R T C e V 2 l 5 D P f 3 A I k w n g J Y 7 F x A B 0 q k G i a 9 c / F 9 V n Y m J S p h k 8 f P B Y o g K V b D H o i c p a W V k u M 1 8 1 7 F z X 4 K a 0 s G a l t V U 1 l c P N 3 4 O K m / B 0 2 z l A E j Q A b n f y s + H 7 0 W 8 b G 5 u Q K R m P u X / z 1 V f f 0 o c P g x J v Q k u V d M D z I 1 j L y 5 c v a X p a r a 2 b C X 7 7 2 2 / I t o X V F I B a 6 v N 6 R Y o q q D p V Z P S j N H C 0 7 M 2 t + T y n h D r V U s 1 / E 9 L p I E m j j R B i Y Q L j x N N P V l G D o P 6 h 3 w F D A o J M u g p c 1 N h U L x J r M y A v Y N R A i 2 2 W e J X u i K x Y g T M w E M D g A X M 9 g H M 7 y U O o p L B G g s C w w l V W V f D v J k e V 1 c + D s T W Q 4 + i x I 3 S L + 3 r n z p 2 R O H q p 3 h a p w D N e v 3 5 N D C 2 p R p q N U M L P k C 6 m X z o 0 N T W J R I X h Q 8 M P B 1 n k B / 4 j W z h N z + Y 2 u m x O Y 0 q 4 n H a K h D e P B n t Q M e O z 0 p z z J J W W 1 w g h U O H Q v 6 n h T n R R k X v L S o W O P i Y q p h I P U 0 a e j z n F x D 7 P F R z f j b E q q G O Z u C q l A p 4 W 9 + / d l + 9 5 + f I 1 3 b v 7 g J p b W o y r C Y B M G A a A Y Q K S F Q S B m m Y m + 1 Z A v / L K l c u y r n C 6 / m M q L l + 5 J M a O T O s E J H V 3 1 0 n 6 i i U b P o L G D d C f x t b v Z 7 X Y V A f 3 O t n + 2 1 / / 7 7 9 N c 3 5 P U j 1 3 q M c W W R e P b N y H O q h A 5 b E 6 C u n T o p 0 l C j y j 1 U q G q P T Y P n r 0 R P o b G 1 m w A J m B y q o U z M M a y L c W T 4 S K i 5 x U X F J G d 9 / M U K j k K E 0 F q i j o q q e x l V I a n L N L W g 1 a q a Z k Y + 8 G G D H e v H k n F R e z h T G u B c M B V r Q w A 2 r g v X s P 6 b P P z i X 1 j 3 Y C f L 6 + o Y G e P H k q D r y b A W R F / + 0 x 5 x U G s z c i L + q O 9 O s 4 4 R 6 Q H v k 8 P G 8 V 6 2 L c B Y n 7 o k j 1 t e 5 1 d X G v U s 6 M E n A k L b B F y O P a u M B / C i T D G y B S 0 a g R v 0 + N I d X L m N P b t + / W m c Q 1 Q M g j R z p k e d B U Y 8 P 8 q p X 7 a U 5 6 7 2 s k d 2 0 3 e a q a y M 7 9 i J K y 5 H 7 M p N c q c 6 w 2 A s z t 5 8 8 n Q j f j 2 d I R H J X U 5 X J u a U T J F G g g M K T Q 3 z + w Z R m D g I j x p y 2 k 6 W D + D u z C Q R Y 5 j x g T Z u A I 1 3 N p m M h Z H 6 r A 6 R A 1 B X H t f m r S K R 3 e T T m o j y u 3 5 g / 6 K 2 i h Q R x M L s R i Y x 9 m 7 b I + 0 t N R J z 3 h 1 D 9 j o 7 C 9 R C o 0 F i J 7 M e 6 U + H T P W O X T s E l g l 4 0 x w h K S F Y B 1 w M R I r 3 d F f j 8 T Q D V H 7 L u N A N U M E h X R n 1 L L E 4 0 G V F i 8 M 1 Q 9 9 N d w D h Z D p K 0 A S x / 6 d u n q i T 6 H r d q P s Z p c z P v Y k w v 4 q 6 7 J f 1 g n 0 z d i e w H L t y / e q S f Y Y 9 R 6 S q n c H q a Y x U a r E R e 9 m o R j Y z K 5 z P s / F a A P h F h z 8 6 O 9 V F 5 V R 5 O h a l Z L j I s p C A X 8 Z G W p A M m x m 6 y o K Y 5 Q d T G r Q 7 y P s M Z B b s A X F h c o u O a l a 6 c z C + b y g a W J u 7 h I p G s q M K j 8 / f d 3 Z B A b V k C o t G 1 t b T K h c Y 3 7 i i + e v R R C u V w F V F l V K c Y D v B P 6 k f D C g L R W B F s V 1 T M V I D 8 G f X H N P M 6 m 6 w u S J i 3 G p C B x I d W / f W / j h g A L T W A a h 0 5 B O t p R x s + w s a q d T e S M U C e a 6 y j s m 5 c x F H S 8 5 4 M l o h r 9 1 A m l s e q D 9 0 S M i o o z W w 8 q 2 1 B 5 G 6 P P m s J U 4 d 6 6 x Q Z p f r x z j z 6 / e n l d P w q r H E L S g W z 4 X o y P w S s e M 3 7 h u 3 j 8 x D F y M I H g e Z H a D 8 K 9 s I b i O l 8 U F y y z 1 A R J f v O b f x W S L P g i d O 1 S j w w 5 A E I k T u g f g V D v + z 9 Q c 1 O j n A / x 5 2 7 3 M a E i 4 T i Z w k y m a C h I t d W F 1 N S U m 3 y 3 3 M 4 R o c 4 f b a H J k U G y F n G L 4 5 + V l k f C 7 U p B K 5 j 3 D 7 F 3 g K t O J i G l M c 4 D j w f M J g Y R Y N R Y X l o m P 0 u Q y 5 c v J l k k U X a Q E p B C q a b / V M C f D 4 T A / f g N q M J L S 4 s y v g Q V 0 e d b F f P 8 9 w M O O l 4 8 S m u r a 9 T I x A H Z 4 J l e V 1 8 r a 1 T B 0 w K q K U g 0 v R S j F 2 N Q V R W h E l I q S O 5 C K 3 W d 2 L 1 H S S b I m V E i x i 8 H s e 8 p d k o G Z T o 2 c Y j s Q w f j 3 w o Y 2 K 2 o r J A p 8 o j X h 0 m U 8 L d T / o r J C x 2 A Q C A E S L Y Z m Q B I L p A O 4 3 X 4 D c T T w O x b E A w N b X V 1 p R D O Y b e K d C o t K 5 V F 4 O D 9 3 t H Z I b 6 B Z 8 + c B o v 5 2 5 Q K + E a 0 H T n i f w q y z y e D 0 H n T 1 M m 9 S D k z S n i 9 y 9 L Z x H K O s B 4 h I M m h R N o f e J c x U W 9 V E o w E s K h h s B d 9 G j R 0 S O j H g B h w R l 1 a X J K Q Z l D n U I a v X r 2 h 8 v L M l j 7 d C i A g F n Z r b W 0 R P 0 b M 9 c L Q A Q w a n 7 c G u P 9 n k e k s W F G x u 6 d L P F B g W h f y 8 B + V Y A h B X c J J b N R 5 z a y Q H q D K A X J G q E p P K U s o B 9 R m 6 a R i V u Y h 9 g P c 3 1 h b k p B j t 7 / 9 j v 7 5 n / 9 V P M D h z H v / / g P 6 h 3 / 4 R / r q q 2 / o m 2 9 u 0 7 N n L 2 S + V h F X Y j 0 2 B h J 2 d 5 8 U K Z M N g L Q I r m k G C I O 4 E s C i K d Q b y I T 5 U m r V R 8 g f 4 Q 6 N L i K M t d p X 5 w 0 m Y Y 9 P Q t r l C j n z l I A u j h d E 6 K 1 H j x 5 T D Y v y b U S q O k T W Y K E v z j X S z 3 / + M / r F 7 / 0 u u Y s K R Q q d P n 1 K A s V c v 3 a V r l 6 9 I t e x o J v D o a a Y 6 G k c I B 9 U u 2 w B h F p c U R T 4 t t 9 F E 8 v K V K 8 n N m K g W k s i B R 2 O m Y 8 5 h S I x G X 7 A v i Y Q v i z x G W z l Y z l J O a v S k E g Y W z h y t J O u c Y E h Q t C N j k Q / S r 3 8 I f Y a g T U f + e c / y g z b b 1 k K m b M d k g H A + B I s c V D H 4 N 1 R V 6 f C o g E r q y v r r H 4 7 B c r 8 z d t + O t N z X O r j x Z a A k G N 1 L S h m e D P M B B F L n 5 H u D L L k N B 3 z f 9 n i v s S 5 3 N U t q 4 V f J R f / E N U H E X R E B y 5 S I / V q B P s Q u U R z l Y M K 3 S V 0 7 N g R u n b 9 G v 3 y V 7 + I T 5 n A O B K s a Z i r t L S 4 y O U j p 5 N g t 6 m Q X d k A + m / l Z c X U U K d m H B d K y O s g f f d 8 g m p r 4 U i d g J k Y K r J R j K a 8 q v 7 w F f m n H t g 4 w r 5 x C v v m u r i X / 3 I m o R x M K O 3 y r z P G t z + B a f 5 d Y 3 a 1 g K o r P d K P B Y H S e Y 0 j 6 A t m I D s c y a 5 H 6 I t M T 8 9 u 6 W m e K R C Q x R x 2 b H 7 F y h K n g M J L I 2 n n R e l 6 g z E y 7 P Z O O t Q 5 I 2 F f H 8 u + w S i W a f K 5 X C B 3 3 u a A s Y X e j B c u c 8 W y t 8 T m I T J C a r D N d E A k J Y w P q d D N C U A y + b w + M X l n A 1 7 + L k 3 a l a B F X K 3 g N r U a L a T x 5 U R b L y Q x t j r N + R J 9 q X j C P 2 O f / y T O 4 z i 1 P u 5 R y p m E Q u s m L 2 Y g C D c b f o C L z U G 6 1 g Y T r X H h E H s G O 5 f 2 2 Y a t 1 Q I s T I D J k R g w 1 c B g L q x + 3 T 0 n p U H M B l Z Z 5 Y N / J w L U f P 1 k i m b H 3 t P s p 1 4 q s f m o p m j 9 c 6 L + o B 6 h L / 5 y w v C y M Q i j 9 8 3 H E v w S 0 g n n c 4 S c E Q p q g j e Y 6 M w W u F Q H G E v F Q H e + V L + 9 1 S I O s X 3 A R x Q x B b e C 8 i V M h G d G d Z y c m K C O j j Y Z K 8 o G M L t 5 c n J K w q p B U l W V O a m w r I b c l c 1 0 9 t w 5 i a o L s g l R G J o k w M z M Q v w 4 f j 7 N f t K 5 H C F n R g n 4 a 3 m K o q w y p F 8 + s 9 B l p 8 + M Z f U P s X d 4 P J r c N 0 G L D 5 e e 8 f F x G h g Y k H E m N R k w Q a j F h Q U J y I I + M M 7 B + z 1 F G 9 w 2 I A E v X b 5 A P a e 6 5 X j N U U f u Y g 8 d q S + S M N e n T p 2 S 5 V b 1 h E N z m n U e T z r m P 6 Z j p Q m l J n N d 3 M t / O Z N Q A I r H u Y H J F a 0 i Y i f c 7 A z I g s 2 H 2 B t g d X k k D c z g / e 2 / f S U x 8 d B n g o s P V v O A 2 q f H m y A p s F q g d m K 1 W W I S 6 2 I 3 w P r E U N 0 e 8 u / B 6 6 K 2 J E I d F W G q N 1 a B h 3 M s J j h i i j s I r o n x a t x O N i e m a x h E Y p U O f / V 1 S a Z z u E d S j m D 5 / n V / T n 7 t R l c r 9 5 s C 5 O f C w X R u / f J m 6 G P 8 n Z j x U V 1 V M d 0 d K l C x A g 6 R V d z s 8 J P T r g g 1 M z M r r j / w Z M F y M M h t q O h a Q i H W O Z b H g V s Q E G L V U a / U v l N A I o Z C Y f k N B A J F P H i 4 G T l 1 w E q j L s C i h 2 C e C G 0 G S f r 1 e y w O E J G 4 6 5 K i a n 1 m c Y q V 1 T d S n G N D A f 6 u M H 1 5 q 0 e + b 6 + R M w m l q W M x u e p v 1 H C E g g G q K L G J 0 e J 6 R 4 C K D i V W 1 v H 9 o E t i M K D i Q l r A f 0 / W 6 2 V N A d q C J h M q K x b a N k + x 2 C 2 Z g N V Y i f g G Q u X U X u u a T G a A 2 M 4 C p 0 h J U T N R a Y y k p Z A i n 3 F e n V X X x S g B d Q / n c 4 P c E U p e l n 8 Q L D G A f U z v T v U 8 R 4 G 6 D K M F c L U 9 E c v 7 E N n D v 7 4 M 0 Z u 3 f d T V 3 Z X W F A 4 z O Y J d o u + U L V O 5 R j B q F e k D o o B Y 6 a D J c v z Y U f H c e D + V O K e S 7 i 9 h a + x H j a T v 4 X 2 b q c 7 t N Z h Q + L G 9 T / 6 g E u 8 W i z X e + g H R m B L 5 Z q T G B g C 6 6 3 I f p / q n j s K i Y v K W X C Z P e b l 4 d 4 M 8 6 N d A H c O S o o h B g Z D M c D 0 y l 1 k 2 U G g N 0 v O X 7 2 S u 1 U Y A I e B m B F c n 9 O m G p l V c Q p U 0 m R L E S Z x P T k 7 o t m n q 5 F 4 k 4 W 4 u k n d V S S G 8 t B l V b u X 8 a I Y u P P S 3 N A p C U x J + 9 8 K h J T B 7 4 H x 2 u o r o n 5 9 4 6 e m z F + L h j W D 9 k U i U h n k f 6 h Z m 5 W a b T M B S w E 6 e 1 n N q 5 m 4 K U B + g C u r Z u T i W O V R u t x B E J a 4 z Q i K 1 r 5 J 5 n 5 N x 3 e P J Z d S j d G f 3 I C 2 t q T W P t C 5 u L i S n M 8 X y Z 1 w r c C X O a / 8 / T 2 G U 3 A X r J d g h d g 6 L o 5 B q a u u l 4 3 / r y 5 u y D t P v / f I X Y q g w 9 5 2 y i R O N B T Q 9 N W 0 c J S N B i A R B n o / Z K R g 2 z s c T X w d p 5 D 6 1 D 6 M K 9 p U j A V J M C J W u T u 5 F y l k f a n p J r T w X C m 4 u Y X C P X k I F L a X a c s f Y r w b 5 c O 1 S 8 + F s 3 6 w C 7 Z P D L W N Q G B / C O l a I G w G V D 3 O V s L r g 5 O S k u j d L W A t Z Z b w p F Y o o y Q m T B + 1 W R Y 5 E M i S Y Q R q 5 D / s g U p x g K t X U 7 n 6 5 n 0 y R s z 4 U J B I 6 o F h d Y T M V I s w d V S 2 x Y J w A Z F C 4 X G U K T L u 5 7 G T + e w A W k Z v 0 e 8 Q h F R M J E a 0 I U z k Q n g u R h x C 5 C D E F U 4 G F 3 1 C m g c D 2 1 f B i 1 j I w d Q O k 0 E g m j C Y J t l E 6 U Y 1 l T 0 1 E S b o v W S J J i h 8 j 4 C j k R n J 9 3 K u U M w n F 7 y g E 2 c h T G a Z Z w J H i Z Q y C o d C Q S Q v z a n V A j D / g 8 Q + R H W A o w + K q o l J P h U w 3 1 w m e 4 J h Y i P E n N 6 v c 5 p h 6 K J O 7 P 9 6 V g e A H D x 5 I / 0 u v D p I J M G j c 3 V l P Y z O s u R j n E g Q x J Y M 8 X q 4 e C c O D P m 8 k o 6 + k t 5 p c 2 P J J 4 9 t z g 5 w Z J Z C g u q m 9 B L S 0 K i h I j o A E I E M Q f 0 K H o / K U V 9 L y 0 q I a G D b u O U T 2 0 D e V f i Y u 8 r 7 z S I e o g j C l w w 8 P q b q m W l Z k x E x f T A V B H I r t o L W p h l 7 2 f p D x s N e G s 6 s 5 Q d X T 2 w D 3 A t R 5 T S T e x 3 V N J n 1 N E 8 3 Y o n r p + p e L l L v p G 5 x 0 p B y 8 r F 7 j y A x F u A T m 5 2 a l M O F h w Z 8 S 0 V 1 a l p 3 g I I d Y j w n v x v 5 E k F R Y Q O D 7 7 3 6 g r 3 7 7 t a y e C E d Z q I k Y m I X 6 l 2 m c C Z j o 4 f 3 w 9 N F d C v l X K b D q p S O V Q U O 9 U 2 p e Q s o o o o w u Y b o G i K L u k X 1 c N 7 Z C I E 7 y O W y N c 6 U l r r R 1 c a + S 5 U 7 v Q M 4 a e 0 + B j V o q i 0 X 1 w 4 u D Q F g o u d z o H + E c C I S 1 f 4 r c R R S K 2 m j N O y / 9 J 7 S M o V C Q v E t L V F V T Q 9 9 8 S F 5 + 5 R D Z A Q b R N / J M Q f m Y Y b Y A z s 3 P s 7 p j S Z o w m A 4 g w 9 / 9 5 h n 9 4 c 9 O y v g S X J 8 w o f H o 8 a N i F g d B 8 T t S P 7 D l O g L j 1 O i i R Q Z 2 5 Z q c M 9 y O x O X I S I a 7 U Z j r i Y 7 J d / Z M O z W y J M w V c m a U Q F o M o D V R L Q y A A s H 6 t B p Q I w A X d 4 i t V h u t B G 0 m Y 4 R d 5 s / U 1 N W T N 5 C 9 I C G H S K C l P L K p m x f K y 5 z M Q M V O P Z c O 6 G f V 1 D e K 0 Q O N J / p q F y 9 d Y C 0 k S N / d / p 7 + 7 v / 8 P 6 k f I p l A H k M a O a 2 K Z G b p J F L J v K 8 T H 8 u 9 0 Q j V 1 l X x r 6 a v j 3 u R c m a U 0 A C X k C n I z F R g J Q i / f 4 0 7 v G q R r I q i Z B W w g K + j Z c L M z k N k H 4 W O n X f g I V k Q 5 3 w r o I y P V i q P B w B b G C j g f F t S W k a l b d c N 4 h h k 4 n 2 Q y x F d o l X v g j r G e X 1 d 7 j H u M 4 i k y c R / u C H O z n T 9 T J F T o w Q S R L x u a T T M 5 C o s L G K d P L 1 v F 6 T U 9 I q T g s k 8 O 0 S W M G 4 s w b M T I P g O A m a a y z U d 4 L + n / Q K F D E Z S d Y A l k W G c k s R E g Z 8 n v n d m e o Z c 7 j I 5 z x X I u A f E U e R L 2 j e 2 + E p d 7 3 K V c m q U Q F q x F k p / S G c i k t k Y s d n A L 0 z u 7 z Z Z / + g Q u 4 M 3 Y K W p T Q w T W w F D H w i M C T / A 2 d k 5 V u F D c T V e Y 3 F x S R p N R Y g E q T C o j A W t F 2 Z H 5 b O w K G I Z H E S p x f X y m h b e K q L Y L A Z p O E E q W Z i I S i o l t k g n u 9 r S 1 s G 9 T D l X + Z b 8 I X G + R C a Z 4 f M p C y D I t h E Q d B G r o h 9 i 7 w D v / 5 0 A 5 X b y x A n p G 1 V V V U p / C J F o 4 W w L K Y P l a d B w Y v k Z D B 5 j X x F E E Q q W P 7 u T V f p V t e w p J B k k z N l z Z 2 S d X z / c j g z C w A U p i T j V U C E T q p 7 M l + L U 0 r p + K Z 6 9 B u e e i V 4 5 S l g i U l 7 e I B U k T 3 F x C S 2 w a F c Z i f v W I 4 W D h 9 g D 7 H S 2 N I i E Z T x h 5 c P w y K / + w + / R h Q v n y b v s k + V F U a Q I x o K y f f n y l Q T T R P m j H i B B c o 3 P r t D F 0 2 0 y n Q P L l Z a W s Y o n 1 2 M 0 6 9 P S j I + F i G q L z 1 o J B M I 5 Y 2 v 0 n 9 S M 4 + S 6 t 9 c p 5 x J K w G W G V k t l g i p A Z H R 5 R Y V k 4 k b 4 u v 8 w H v p e A 4 v D 7 Q Y o z 9 H R M S E Y x q X a 2 l v p y y 9 v U l 1 9 v c T h K y 4 u M t Y R L h C i 4 H 7 U B b g 4 O S 1 h K i 6 w K r J o Q w N v U U + m v a z Y C V m S U 0 9 d g P w h 3 M N k i u B + J Z 3 K S r M T e 3 2 7 2 B d C f V o K S P A N T a h U i a S n y q f C 7 T w U U X s F l M C R q h A V p J k 1 u x V Q h k + f P q P v v v u B / u k f f y P S y A x c x z S N R p Z g U 1 O z s i g 1 p I d W 0 + B 8 W + b x 0 F o g R C O D W I f Y k E Q G m S C J M B a l 7 1 d E U 8 n B J H w 3 x S S U c S m V c P 3 0 2 e P G r + c W G I u T D M h l W g 2 r a c / o f E o G c Y a b g c W 3 C r l 1 8 y 4 n L 8 W P p S 4 P s T f o q g t R W 8 X O 8 l f c k Q J B c U P 6 9 e / / i m 7 c u G 5 c U W T S W 1 h p T 5 4 8 T j d u X l e D + 3 z O t 7 J C 0 z N z o u 6 H Y w 6 a 9 / F 3 h Y J x w m i 1 T p N I q X p K t T t Z 4 5 f B 3 y D X J 3 U / k 0 n 6 Z h G q q v a k r X t 7 n f Z H 5 R O o u V H I a J 3 p k F R w h q 2 s U n G t M S 6 B a 3 o 6 R 3 t l d m J q H 2 I 9 d L S h n Q D 9 X v j 1 g S R m b U O X r V b t k B D N C F 7 s c L R F p K V Z 7 l c h u h G M F 8 H l M e p s r m L y J P p W S I u r J M S K k 4 r T 8 W o / F d g i N L r A 1 0 y q H p K n b P + 8 a P b F K I E 0 6 o u Q 2 1 2 U p P o B d i N 0 F Y D C Q c K U D b S C h 7 M 2 9 g Y F u w y H D U K l L s C m C a R S g h x I s P h h P d 6 u r p M S 7 c j p d M g C B V i 9 c G R k l B t a 9 J c S p O q d s B l k i p C F p c + p e j 8 V O Z g 8 L I 2 m l v m 3 N J k g n X h 7 8 c o Z f o L 1 d S 4 X a d 8 k V C C i M g x q 3 8 q K z z C j q v 6 U 9 p Q w Q 7 k e + e S x D 5 F d H K v d X b w O G B X M w f 1 1 4 w i Y i Y X y h u s R I s V G H R 5 6 M u a i 8 S V F n t 7 e t 1 z 2 J C Z y T S R I p f F F K 4 V F A i n J 1 O o J k h 1 W P a 4 v U P V C o u 4 l y I R U W r q v E m o f w T m I l s n h L J C I s s g 0 o K g w Y a E x q x A 2 m 5 2 K X b t r T Q + x H t U Z r A q / G d A o 6 q C Y m k x m I g m Z O H 3 o H + D G 0 s / q Y R U F l s f J O n 2 P i i 2 q 3 L H o G w Z x M e 1 e E 2 p + h W h g V l v 3 l C n c U x i W f h O S I q M i k 2 w 5 u d 3 p A 6 n m C v t i l N B p x B e j m e l p c a z E r N F g M M A t 2 D y t p p F Q A O Z G 9 e y y N T 1 E M o 5 W h 3 a t S m N F D j R 8 S W T S W 5 C J J d C 7 w U m u b T Z p Q D 1 l H u r o 6 K B j x 4 4 y i V 4 L Y T B c 0 t n Z I c T D 8 Y N h B 7 0 Z T 6 h 6 O F d b E l L k 4 Q S N Z m K R 7 9 V k i o Q p x u l 3 f 3 k z q Y 7 l O u 2 r h E K m l 5 S W 0 M i n T 9 z i R F h 3 t l F B Q S G 3 M s k x 4 L S U g l u + 1 3 9 o 6 c s m G k p 3 P 6 O 1 v a O N + v r e i 6 u R S B M Q S Y i g 0 p 0 n A 1 R d 6 q D W l i Z R 4 3 T C O B W c Z d H H s r P 2 g b E o m M d / G H B Q I M w k E W s e 1 D j 1 P R 5 X K C 6 d 5 j D Q K 0 Q D u e D K B g k W Y U m Z W 2 f Y V F j u 9 X 3 c V x 0 K U T 0 b C s K i z s E z G B k E Y i G j z U A h e Z e X y e r y 0 L 3 h Q 2 / z b C D g X 6 V L D Q u 0 4 v P K C v C Y M I h 4 E n F S G N I C C R J B e b S o + W y 6 k c M 9 m A 4 / P j Y u a 0 p h w N b r 8 1 F X 1 w k Z G n n b N 0 D t r Y 1 C H v 1 d 2 u A Q Y I 3 E u + w 1 I s i q e U 8 / D K i 5 c k r q K M J A + u D 3 z z W s y h Y G q k f D F p n v J C G X Z f 5 T k H 7 9 B 7 d k 4 H g / s e + E A i q i 0 K N j 0 i F F Q S G u R N C / R k U s q c w F p / H V + 0 O P i W z A 7 5 u j q 2 1 B b t X t M o Q B j + 4 1 v 1 / 6 Q 4 X c o C E E M v I f 1 0 C m y c l p M X O j G c Q K i D g 3 M z v D K h w C u V T x v c S S q p 9 q a 2 s J k 0 F x v b a 2 J i 2 Z k E Z G P h r r 9 6 q + 0 B 2 W T C C M k I i v Q / J o Y k G d O 1 O / S m H e n / N G q H 8 K c 7 D U R M I w b 6 O c / u T P f l / e a z + R F 4 R y R 5 k 8 9 h j r 8 l b S y 1 Q i A W g N N Z k w R g W z + i G h s g c E D 9 0 O U B a Q E L D s Y Q 2 n z s 4 j T C 6 l o m P 1 D h A N 1 x 4 9 e i q r y S d M 5 g k i i c r H 0 q i 3 t 5 e O H T 8 m k u l O W s l k z M x l M n X V r p E t x t K I j x 9 9 h H Q y F g Q w p N P R o 8 1 0 4 d J p e Y 7 9 R M 6 n b 6 R L K 7 Z C m p + b l w x F C 4 Q C Q y Y D a 6 s J A 4 X q 6 h 4 i m 1 g N o h A y h 2 g Q 3 K i h r E 6 d 6 q H m 5 k Z R 2 a D e o Q + E A k U Y O I T X X j Y s t 0 n J I B M k G F Z F x H 4 S m Z L u V 8 R y W M N k t y h y L a z g 8 4 p s I J o Y I 6 J h u n C Z y Z R S r / Y j 5 X y C 4 U a p p L J G W j + o F C E m F D I c m a p V P k B 7 V h w i e 7 g 7 z H 2 m b W Y p y g B S C K o c 9 n V C e U E i I S E W + Q / f 3 R H P 8 y T p x A T C F s H / e 7 q 7 1 G e S k h p L 0 u T C f l d t Q M i E R r Z / x i r X R B 1 E 4 v 3 2 j q a 0 d W o / 0 r 5 5 S q S m p V i B W P r Q 0 i E i E n g D 9 x T E j M P k s 8 W F O T F W i K J + i K z i 4 0 L m k z Y 1 M V 6 / f i P q u D 5 O T S D b t e t X p e x S r 8 H N C A u 4 J R H N I F A 8 Q Q L x u Y Y S V u m E T B G a X O b 7 m U R x M n F C 3 + r q 9 Q v 8 Z O v r 1 H 6 k / R 3 Y T Y W 9 g D 5 9 G p X W D x k I l y O 1 5 Q K 3 u + m b f h c N z B 7 O 2 M 0 2 M s n T h A R S 0 g j 9 J W g P y a Q w 7 b O U A i C J 4 B 2 h z 8 N N C c u L w h C C Y 6 j 4 8 c + A V H J s m M p 5 3 + 1 Q F r 4 I / 9 6 n e R V q z k y q 9 o 5 m + Z 1 8 Q V 4 R a j H m o r r 6 O t a / 7 e J + h M y D l I K L y f 2 R I j k e m l O r H 6 J H d Y j s Y S W w c V X Q J N I J D V 5 b W 6 t x r M n A K b 6 v i I W Z u V i A 4 M 6 d H + n B g 0 d M r p f U 9 6 6 P W l q a Z C w J x A l r 1 6 E N k p P 7 T y D T R y G T I p H e 4 r e v 3 Y R 0 y h 9 Y 7 v e P 5 F X N x L h U a G J Q 9 j F r E 1 F i 5 7 0 R e j f v k X 0 L q 3 0 q X J V y n D 1 E d o C Z u t f T L G x n J h K I 8 v j x Y x n A R R 8 J n u P q v J J c E o V I E 4 o r O + I r I l 5 f f V 0 d k y A q n j A Y o 5 J x J 6 M v d W / I L t e g 7 g u J D A m E b Z E j S O 0 e P w V D E X r 2 C W Z y W P m Y U I Z l 7 w / / 6 B d U s o 9 + e + l g 5 W q Z V / 8 g N D F z F 8 C K D 7 D y l R a q c Q o l 7 l V S n d 9 D K Z U t Y C F r r x / u Q w k S K W m T S P 6 A X 8 a V L l 2 6 Q G 4 m U + p 1 c 8 L 8 p q W l Z W q o r z f K C Y F Y 1 s j p c H L 5 J e 4 D m V C 2 Y o h A 2 R r E A s F s F K Y R l k z P R 1 U g H 6 3 u R S M h / h 6 b m O v N d S c f / u V X H 8 q A r 6 C C C o v L y b e i T O Z M J 3 7 Q R G a r B A s Q S J X Q 6 w + x P e h 8 0 0 m F Z 1 P 5 q H 3 q z A m e K o h B n 3 o + n g y i I B o w i F J d X S 2 q n U 5 Y p U N 9 r y L H g 2 H l G S N J k 0 l I g x S m G W + M J p d i S U S C l M J 9 f / x n / 1 G e M 9 + Q l 4 Q C r K 4 C q q g o V w U d D N L 5 x l V T Z h t J C k M T 6 5 B U O 4 O S H k h F D p W P O k 9 T S a V i Q m w u m W D B g 6 l c u R P x O Z D M S I i v B 2 P E w K y N 7 r K q Z 5 5 6 I S q f U a 7 m f R B J r e y u E o 5 7 T h 3 L W 3 U / b w k V d B R T z O K I t 2 o h P 5 Z S U R m q 9 G 3 e N z I e U o p r A K d D U u 0 E y D I k h w 0 V P J H i / S H j u P d N L 9 8 N 9 T t x j z I u q I S Y f L D + w b C k G j u V U F 6 Y S A o v i r u D d h q H l 7 j p e n I y y t i U I J l 0 w s D p h U u Y Q J i f y A t P i Y 1 S 1 F M r 4 a U g 8 m H 5 a y 8 L S K a r g T 8 U o m F e R Y q T 6 Z B U m U D n k d o g z 6 K 0 E k B F T 5 Z K W q U G U S q q K m l u H n F A + H 6 + 1 t 8 / Q A 8 f P J K g l F j w G v d g k Y c E E V V C y L A l V h c R F T b + v c Y 2 f i z q o l G u e h 8 S S s 5 B R Y R H R I T + 5 M / / U 9 q 6 k i / J 8 u D D a H 7 X P v 8 K L Y 8 N i M N l z G K n R 6 N F Y u 3 D I C + s f d r q h 9 X l 9 V b U A U 7 Y H l o C N X m S i 1 m d Y m L g P L a c r r X 7 y W F V 5 M K x T m i s F h c W p G G D 8 2 x t T Y 1 E d V U r H r o k S C X C G S D v h R D 8 e T N Z + v s / i B / m W K i J 7 A V Q G R V Z 8 D t a t Y u I Z F L E E f V O + k v Y V w 6 w S J e v n K H u 0 y f U C + Q p 8 s b 1 a M P k c l N x S S l N z 0 x L Z q v O q V Y L U B i q I F J b N L R m K i V X D q T U y v X T R e J 9 s V F B 9 Y 0 k p D F J C t 5 X f Z o 0 i S U G p n e E Q m F y 2 B 0 0 O D Q s D R p i 7 w E I u o I G T K n i K A f 1 G S S U U R 0 3 h l U N H W R 3 F q k y M p c X J z O Z k s t X k 0 p Z 9 X q Y T G n r S B 6 l v O 1 D m W G r a Z M K M T c z x Q 9 s j E X E M 1 4 X B A r G V F j x C q F I p W p U o n J h + 1 O G a j x k z 3 h t 3 s o + 5 0 k K k T S x A h I w U u e b S r q P 9 P 5 9 v 3 i s Y M 5 a Y 0 O D z I t S 1 5 D / v I 0 T S J F I J 5 z D d J w 3 E / C M 0 G W D 8 8 Y 9 K W R S 0 k l t o 7 D o M a k w N v l f / u K P 8 D J 5 j w N B K M D T c o x K S k v J s T r M G a 0 y X 7 V i q k D 0 s S z C h e N 4 4 a l C x z Y u o W S L b / 3 p k S r 5 H X V K v L s k g y R J E o r T + K I a 7 8 O + G m x V J I G V F d P V s c K G l k q K F J p w I I Z K M D 4 8 e / Z c x q x w H O J + 1 b 0 h s 3 k 8 p b z S k k m p e E g 4 / w f / + X f l N w 8 C 8 t o o Y U 4 x R w G 3 j k 4 6 0 V q h M t 1 I U i g g k R Q W C k d t d W H F C 9 J I U o F 0 q y z 1 7 u C Q K o k U 6 R K / W 5 w k x l Y n T C e X r Z F w X 3 z f S F g l 0 B 8 I i 5 v Q j K j Y E Q p z P o 6 O j s p M X O S f H o h V h E M + K / J h O z M 1 I 1 K w q a m R J P h l C L E h W D I Z 5 a I b O l V 2 2 E + U Y T o y Q e V r a W m k q u q K t H U i H 5 P l 4 c D Y g W q m Q 5 N D 5 A 8 T 9 U 4 V m o w T K s E z X W 1 h j E g 2 U s h K 5 3 F D B Q t m v S + 5 g G 9 W x x p q N 3 G 8 v w B h j F 1 I 1 Z Q S Q y V W / / F H / q Z s j f P 4 E v m v 9 9 V W J Z A s R q v z I / Q 7 Z z w S I w K T P L G 2 L h Y A Q H 6 I J V U s d 5 q Q h o r I + 2 O j Y + Q p 9 / B 2 n G r r a r i v 5 a T 7 H + 1 8 P 4 g D w h l b I a E i k y K j Q S g z m Z h I U P c 8 5 W X 0 R 3 / 8 a 7 z F g Y H l 0 Q E j F L A 6 2 k / P x 1 1 M G D t Z k k j F p N H E A p E M Q i F w Y p x Y x p b / G M f G P r 5 Y t j i W A 7 U B j G M z N r u W X a C y G 7 u K D U K I x K H p H C q 8 n M d W n d f 7 c Q K Z 9 0 0 p f s z / b r Q b y 8 P g 2 D B g i K k 8 Z Q s i K Q k X I 6 / P S 4 M D Q + L j h 3 P 3 I Z n k W i q R D E k F I v H 5 h I Q C k b B V V j 0 H 9 9 X + 4 n / 8 M d 7 m Q O F A E g q Y 6 P 9 A g / N O I Z L F h p g I i l B K Q m k i J U g l 5 J F 9 3 s b J l U g g R W K L T Y I k f A Z / D M i R Q u I W A + t O 7 A K o 5 P L f g D 4 2 z k j l 1 1 v T N S G G X O C t 7 K i t n M c d p n 0 j J Y 6 Z A H z / Z 4 1 + c t m V x M q E T E I Y 4 3 h h h e j t p J X P q 2 M h k k 4 G o Z Q K C E L x 1 u g P m 6 W T 3 W a l v / y f f y L P f t B w Y A k F 3 L 0 / S F H S 6 h 5 v D W m V I J M h t U A a M 7 F S C M V / E v s g j J y T P X V N f k 2 d U 3 v x n R S s O 5 E G W 2 S 3 c Z m r r t 6 R P 8 b G t I + / q O D G u f i W d 0 A E O c T W O J a U u E c n n B Q i 6 W O + 7 n G p W b K p E k r 1 y x I E i u 8 b x w i Z v L S W O C f S S U i E Y 5 N k M h P K Z B q H m s f F x G T 6 U 9 5 m k p f 5 B 8 u j w Y N L K B T y j / c G + C 1 A H F b / h E C G y p d E K O M Y 5 N B b E 6 n 4 j 5 A k v o + t H O N X 9 D F 2 c Z c B 8 z 7 2 E g f G b u I E V 0 l j L w V J p 9 W B / E 3 8 4 b + 8 V b u m f V R y t c W O 2 j V t 5 W L i n i T y G M e y v y 5 h e A H / o 3 S 1 V S 0 s H S d O C p l E W h n E g V H i 0 Y h D G S m E S I p A c q 9 J K s U t s J B I J m J p 6 W S 1 x O g v / + p P J R 7 F Q Q U T a l y y / a A C B X v n x 3 5 i 8 Z Q g F A g k 0 g q k M b Y G s b T B Q p F J b 1 X i P 0 w D 8 z 5 D X 8 M u z q i T x n 9 1 X m C c N 5 3 J C C r z p R a b g M p t 7 M b 3 j T v 1 B R A g v u U 9 + Y 8 / i f v V v W q r d n G H c V 7 O I T E B j H 1 9 r s w V p p O 1 w W Q i p S H U a j B G I 3 N W m l s x v k e I p M m E Z C a U S T L J F i Z x 3 h p q H g S S I t P + B q r c L S y P D z i h A B T c 9 3 f e 8 9 s o U m n J F F c F D U I l D B U g S f K W / x j H K g k 5 Z M N b 0 E S 2 6 l g 2 c k 5 2 G c a 5 + L H G u h M m m L I d d V n v a K B y G 7 u J f X W j H M k J V G S 9 l R 2 1 l f v V P U I W t a P 2 c R 1 n T M e a V P x H t q f r A 2 p 1 C y Y N j p G / W O N 2 a N Y q 6 9 t a L S r u u C a Q e K T I f Q a J c I y t Q a a E V N J b J D X G B E L Z m E 3 / / S d A J i K i / w 8 L x O M M h N X h u Q A A A A B J R U 5 E r k J g g g = = < / I m a g e > < / T o u r > < / T o u r s > < / V i s u a l i z a t i o n > 
</file>

<file path=customXml/itemProps1.xml><?xml version="1.0" encoding="utf-8"?>
<ds:datastoreItem xmlns:ds="http://schemas.openxmlformats.org/officeDocument/2006/customXml" ds:itemID="{410C6EE5-3229-4A63-BF87-F1640D2E5B43}">
  <ds:schemaRefs>
    <ds:schemaRef ds:uri="http://www.w3.org/2001/XMLSchema"/>
    <ds:schemaRef ds:uri="http://microsoft.data.visualization.engine.tours/1.0"/>
  </ds:schemaRefs>
</ds:datastoreItem>
</file>

<file path=customXml/itemProps2.xml><?xml version="1.0" encoding="utf-8"?>
<ds:datastoreItem xmlns:ds="http://schemas.openxmlformats.org/officeDocument/2006/customXml" ds:itemID="{745B2AF4-3389-48A3-A7AD-C824621B6390}">
  <ds:schemaRefs>
    <ds:schemaRef ds:uri="http://www.w3.org/2001/XMLSchema"/>
    <ds:schemaRef ds:uri="http://microsoft.data.visualization.Client.Excel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18</vt:i4>
      </vt:variant>
      <vt:variant>
        <vt:lpstr>Intervalos com Nome</vt:lpstr>
      </vt:variant>
      <vt:variant>
        <vt:i4>10</vt:i4>
      </vt:variant>
    </vt:vector>
  </HeadingPairs>
  <TitlesOfParts>
    <vt:vector size="28" baseType="lpstr">
      <vt:lpstr>Indice</vt:lpstr>
      <vt:lpstr>0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Folha1</vt:lpstr>
      <vt:lpstr>Folha2</vt:lpstr>
      <vt:lpstr>'10'!Área_de_Impressão</vt:lpstr>
      <vt:lpstr>'11'!Área_de_Impressão</vt:lpstr>
      <vt:lpstr>'12'!Área_de_Impressão</vt:lpstr>
      <vt:lpstr>'13'!Área_de_Impressão</vt:lpstr>
      <vt:lpstr>'14'!Área_de_Impressão</vt:lpstr>
      <vt:lpstr>'5'!Área_de_Impressão</vt:lpstr>
      <vt:lpstr>'6'!Área_de_Impressão</vt:lpstr>
      <vt:lpstr>'7'!Área_de_Impressão</vt:lpstr>
      <vt:lpstr>'8'!Área_de_Impressão</vt:lpstr>
      <vt:lpstr>'9'!Área_de_Impressão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João Lima</dc:creator>
  <cp:lastModifiedBy>Maria João Lima</cp:lastModifiedBy>
  <cp:lastPrinted>2019-10-28T17:03:41Z</cp:lastPrinted>
  <dcterms:created xsi:type="dcterms:W3CDTF">2013-02-15T14:51:16Z</dcterms:created>
  <dcterms:modified xsi:type="dcterms:W3CDTF">2023-04-10T11:46:28Z</dcterms:modified>
</cp:coreProperties>
</file>